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'12квОсв'!$A$24:$X$276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'12квОсв'!$A$48:$V$283</definedName>
    <definedName name="Z_03EB9DF4_AC98_4BC6_9F99_BC4E566A59EB_.wvu.FilterData" localSheetId="0" hidden="1">'12квОсв'!$A$48:$V$283</definedName>
    <definedName name="Z_072137E3_9A31_40C6_B2F8_9E0682CF001C_.wvu.FilterData" localSheetId="0" hidden="1">'12квОсв'!$A$48:$V$283</definedName>
    <definedName name="Z_087625E1_6442_4CFE_9ADB_7A5E7D20F421_.wvu.FilterData" localSheetId="0" hidden="1">'12квОсв'!$A$20:$V$293</definedName>
    <definedName name="Z_099F8D69_7585_4416_A0D9_3B92F624255C_.wvu.FilterData" localSheetId="0" hidden="1">'12квОсв'!$A$48:$V$283</definedName>
    <definedName name="Z_1D4769C9_22D3_41D7_BB10_557E5B558A42_.wvu.FilterData" localSheetId="0" hidden="1">'12квОсв'!$A$48:$V$289</definedName>
    <definedName name="Z_2411F0DF_B06E_4B96_B6E2_07231CDB021F_.wvu.FilterData" localSheetId="0" hidden="1">'12квОсв'!$A$24:$V$283</definedName>
    <definedName name="Z_26DAEAC3_92A5_4121_942A_41E1C66C8C7F_.wvu.FilterData" localSheetId="0" hidden="1">'12квОсв'!$A$48:$V$289</definedName>
    <definedName name="Z_28C854DD_575D_436D_BB89_4EBFD66A31F2_.wvu.FilterData" localSheetId="0" hidden="1">'12квОсв'!$A$24:$V$283</definedName>
    <definedName name="Z_28DD50A5_FF68_433B_8BB2_B3B3CEA0C4F3_.wvu.FilterData" localSheetId="0" hidden="1">'12квОсв'!$A$48:$V$289</definedName>
    <definedName name="Z_2AD7D8A5_D91B_4BFF_A9D2_3942C99EEDAD_.wvu.FilterData" localSheetId="0" hidden="1">'12квОсв'!$A$48:$V$289</definedName>
    <definedName name="Z_2B705702_B67B_491C_8E54_4D0D6F3E9453_.wvu.FilterData" localSheetId="0" hidden="1">'12квОсв'!$A$48:$V$287</definedName>
    <definedName name="Z_2B944529_4431_4AE3_A585_21D645644E2B_.wvu.FilterData" localSheetId="0" hidden="1">'12квОсв'!$A$24:$X$276</definedName>
    <definedName name="Z_2B944529_4431_4AE3_A585_21D645644E2B_.wvu.PrintArea" localSheetId="0" hidden="1">'12квОсв'!$A$1:$V$289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'12квОсв'!$A$48:$V$283</definedName>
    <definedName name="Z_2D0AFCAA_9364_47AA_B985_49881280DD67_.wvu.FilterData" localSheetId="0" hidden="1">'12квОсв'!$A$48:$V$289</definedName>
    <definedName name="Z_2DB1AFA1_9EED_47A4_81DD_AA83ACAA5BC0_.wvu.FilterData" localSheetId="0" hidden="1">'12квОсв'!$A$24:$X$276</definedName>
    <definedName name="Z_2DB1AFA1_9EED_47A4_81DD_AA83ACAA5BC0_.wvu.PrintArea" localSheetId="0" hidden="1">'12квОсв'!$A$1:$V$289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'12квОсв'!$A$24:$V$283</definedName>
    <definedName name="Z_35E5254D_33D2_4F9E_A1A3_D8A4A840691E_.wvu.FilterData" localSheetId="0" hidden="1">'12квОсв'!$A$48:$V$287</definedName>
    <definedName name="Z_37FDCE4A_6CA4_4AB4_B747_B6F8179F01AF_.wvu.FilterData" localSheetId="0" hidden="1">'12квОсв'!$A$48:$V$289</definedName>
    <definedName name="Z_3DA5BA36_6938_471F_B773_58C819FFA9C8_.wvu.FilterData" localSheetId="0" hidden="1">'12квОсв'!$A$48:$V$283</definedName>
    <definedName name="Z_40AF2882_EE60_4760_BBBA_B54B2DAF72F9_.wvu.FilterData" localSheetId="0" hidden="1">'12квОсв'!$A$48:$V$287</definedName>
    <definedName name="Z_41B76FCA_8ADA_4407_878E_56A7264D83C4_.wvu.FilterData" localSheetId="0" hidden="1">'12квОсв'!$A$48:$V$289</definedName>
    <definedName name="Z_434B79F9_CE67_44DF_BBA0_0AA985688936_.wvu.FilterData" localSheetId="0" hidden="1">'12квОсв'!$A$24:$X$276</definedName>
    <definedName name="Z_434B79F9_CE67_44DF_BBA0_0AA985688936_.wvu.PrintArea" localSheetId="0" hidden="1">'12квОсв'!$A$1:$V$289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'12квОсв'!$A$48:$V$283</definedName>
    <definedName name="Z_48A60FB0_9A73_41A3_99DB_17520660C91A_.wvu.FilterData" localSheetId="0" hidden="1">'12квОсв'!$A$24:$X$276</definedName>
    <definedName name="Z_48A60FB0_9A73_41A3_99DB_17520660C91A_.wvu.PrintArea" localSheetId="0" hidden="1">'12квОсв'!$A$1:$V$289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'12квОсв'!$A$48:$V$289</definedName>
    <definedName name="Z_4C3B9284_9F6E_4B16_ADF3_C6E5557CCDE2_.wvu.FilterData" localSheetId="0" hidden="1">'12квОсв'!$A$24:$V$283</definedName>
    <definedName name="Z_55112044_F641_4E62_9B15_3FD5213338B9_.wvu.FilterData" localSheetId="0" hidden="1">'12квОсв'!$A$24:$V$283</definedName>
    <definedName name="Z_55AAC02E_354B_458A_B57A_9A758D9C24F6_.wvu.FilterData" localSheetId="0" hidden="1">'12квОсв'!$A$48:$V$283</definedName>
    <definedName name="Z_5939E2BE_D513_447E_886D_794B8773EF22_.wvu.FilterData" localSheetId="0" hidden="1">'12квОсв'!$A$48:$V$283</definedName>
    <definedName name="Z_5EADC1CF_ED63_4C90_B528_B134FE0A2319_.wvu.FilterData" localSheetId="0" hidden="1">'12квОсв'!$A$48:$V$289</definedName>
    <definedName name="Z_5F2A370E_836A_4992_942B_22CE95057883_.wvu.FilterData" localSheetId="0" hidden="1">'12квОсв'!$A$48:$V$283</definedName>
    <definedName name="Z_5F39CD15_C553_4CF0_940C_0295EF87970E_.wvu.FilterData" localSheetId="0" hidden="1">'12квОсв'!$A$48:$V$289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'12квОсв'!$A$24:$X$276</definedName>
    <definedName name="Z_638697C3_FF78_4B65_B9E8_EA2C7C52D3B4_.wvu.PrintArea" localSheetId="0" hidden="1">'12квОсв'!$A$1:$V$289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'12квОсв'!$A$48:$V$289</definedName>
    <definedName name="Z_68608AB4_99AC_4E4C_A27D_0DD29BE6EC94_.wvu.FilterData" localSheetId="0" hidden="1">'12квОсв'!$A$48:$V$289</definedName>
    <definedName name="Z_68608AB4_99AC_4E4C_A27D_0DD29BE6EC94_.wvu.PrintArea" localSheetId="0" hidden="1">'12квОсв'!$A$1:$V$289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'12квОсв'!$A$24:$X$276</definedName>
    <definedName name="Z_702FE522_82F0_49A6_943F_84353B6A3E15_.wvu.FilterData" localSheetId="0" hidden="1">'12квОсв'!$A$48:$V$283</definedName>
    <definedName name="Z_74CE0FEA_305F_4C35_BF60_A17DA60785C5_.wvu.FilterData" localSheetId="0" hidden="1">'12квОсв'!$A$24:$X$276</definedName>
    <definedName name="Z_74CE0FEA_305F_4C35_BF60_A17DA60785C5_.wvu.PrintArea" localSheetId="0" hidden="1">'12квОсв'!$A$1:$V$289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'12квОсв'!$A$20:$V$293</definedName>
    <definedName name="Z_7A600714_71D6_47BA_A813_775E7C7D2FBC_.wvu.FilterData" localSheetId="0" hidden="1">'12квОсв'!$A$48:$V$283</definedName>
    <definedName name="Z_7AF98FE0_D761_4DCC_843E_01D5FF3D89E1_.wvu.FilterData" localSheetId="0" hidden="1">'12квОсв'!$A$48:$V$283</definedName>
    <definedName name="Z_7DEB5728_2FB9_407E_AD51_935C096482A6_.wvu.FilterData" localSheetId="0" hidden="1">'12квОсв'!$A$24:$V$283</definedName>
    <definedName name="Z_7DEB5728_2FB9_407E_AD51_935C096482A6_.wvu.PrintArea" localSheetId="0" hidden="1">'12квОсв'!$A$1:$V$289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'12квОсв'!$A$48:$V$289</definedName>
    <definedName name="Z_802102DC_FBE0_4A84_A4E5_B623C4572B73_.wvu.FilterData" localSheetId="0" hidden="1">'12квОсв'!$A$24:$X$276</definedName>
    <definedName name="Z_802102DC_FBE0_4A84_A4E5_B623C4572B73_.wvu.PrintArea" localSheetId="0" hidden="1">'12квОсв'!$A$1:$V$289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'12квОсв'!$A$48:$V$294</definedName>
    <definedName name="Z_82FE6FC8_CA67_4A4B_AF05_E7C978721CCD_.wvu.FilterData" localSheetId="0" hidden="1">'12квОсв'!$A$48:$V$283</definedName>
    <definedName name="Z_83892220_42BE_4E65_B5DD_7312A39A3DC0_.wvu.FilterData" localSheetId="0" hidden="1">'12квОсв'!$A$48:$V$289</definedName>
    <definedName name="Z_84321A1D_5D30_4E68_AC39_2B3966EB8B19_.wvu.FilterData" localSheetId="0" hidden="1">'12квОсв'!$A$48:$V$289</definedName>
    <definedName name="Z_8562E1EA_A7A6_4ECB_965F_7FEF3C69B7FB_.wvu.FilterData" localSheetId="0" hidden="1">'12квОсв'!$A$48:$V$289</definedName>
    <definedName name="Z_86ABB103_B007_4CE7_BE9F_F4EED57FA42A_.wvu.Cols" localSheetId="0" hidden="1">'12квОсв'!$L:$Q</definedName>
    <definedName name="Z_86ABB103_B007_4CE7_BE9F_F4EED57FA42A_.wvu.FilterData" localSheetId="0" hidden="1">'12квОсв'!$A$24:$X$276</definedName>
    <definedName name="Z_86ABB103_B007_4CE7_BE9F_F4EED57FA42A_.wvu.PrintArea" localSheetId="0" hidden="1">'12квОсв'!$A$1:$V$289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'12квОсв'!$A$48:$V$283</definedName>
    <definedName name="Z_887CD72D_476D_4F24_A01E_D0BC250F50FB_.wvu.FilterData" localSheetId="0" hidden="1">'12квОсв'!$A$24:$X$276</definedName>
    <definedName name="Z_8C96D9DD_5E01_4B30_95B0_086CFC2C6C55_.wvu.FilterData" localSheetId="0" hidden="1">'12квОсв'!$A$48:$V$289</definedName>
    <definedName name="Z_8CF66D4F_C382_40A9_9E2A_969FC78174FB_.wvu.FilterData" localSheetId="0" hidden="1">'12квОсв'!$A$48:$V$289</definedName>
    <definedName name="Z_8F1D26EC_2A17_448C_B03E_3E3FACB015C6_.wvu.FilterData" localSheetId="0" hidden="1">'12квОсв'!$A$24:$V$283</definedName>
    <definedName name="Z_8F1D26EC_2A17_448C_B03E_3E3FACB015C6_.wvu.PrintArea" localSheetId="0" hidden="1">'12квОсв'!$A$1:$V$289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'12квОсв'!$A$20:$V$293</definedName>
    <definedName name="Z_90F446D3_8F17_4085_80BE_278C9FB5921D_.wvu.FilterData" localSheetId="0" hidden="1">'12квОсв'!$A$48:$V$289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'12квОсв'!$A$48:$V$289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'12квОсв'!$A$48:$V$287</definedName>
    <definedName name="Z_91B3C248_D769_4FF3_ADD2_66FB1E146DB1_.wvu.FilterData" localSheetId="0" hidden="1">'12квОсв'!$A$48:$V$289</definedName>
    <definedName name="Z_91C6F324_F361_4A8F_B9C3_6FF2051955FB_.wvu.FilterData" localSheetId="0" hidden="1">'12квОсв'!$A$48:$V$289</definedName>
    <definedName name="Z_92A9B708_7856_444B_B4D2_F25F43E6C0C3_.wvu.FilterData" localSheetId="0" hidden="1">'12квОсв'!$A$48:$V$283</definedName>
    <definedName name="Z_96C5C045_D63B_488E_AAF1_E51F06B8E6A1_.wvu.FilterData" localSheetId="0" hidden="1">'12квОсв'!$A$24:$V$283</definedName>
    <definedName name="Z_96D66BBF_87D4_466D_B500_423361C5C709_.wvu.FilterData" localSheetId="0" hidden="1">'12квОсв'!$A$48:$V$283</definedName>
    <definedName name="Z_97A96CCC_FE99_437D_B8D6_12A96FD7E5E0_.wvu.FilterData" localSheetId="0" hidden="1">'12квОсв'!$A$24:$X$276</definedName>
    <definedName name="Z_992A4BBD_9184_4F17_9E7C_14886515C900_.wvu.FilterData" localSheetId="0" hidden="1">'12квОсв'!$A$48:$V$289</definedName>
    <definedName name="Z_9EB4C06B_C4E3_4FC8_B82B_63B953E6624A_.wvu.FilterData" localSheetId="0" hidden="1">'12квОсв'!$A$48:$V$283</definedName>
    <definedName name="Z_9F5406DC_89AB_4D73_8A15_7589A4B6E17E_.wvu.FilterData" localSheetId="0" hidden="1">'12квОсв'!$A$48:$V$289</definedName>
    <definedName name="Z_A0CC8554_66A6_49FF_911C_B8E862557F96_.wvu.FilterData" localSheetId="0" hidden="1">'12квОсв'!$A$24:$V$283</definedName>
    <definedName name="Z_A132F0A7_D9B6_4BF3_83AB_B244BEA6BB51_.wvu.FilterData" localSheetId="0" hidden="1">'12квОсв'!$A$48:$V$289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'12квОсв'!$A$24:$V$283</definedName>
    <definedName name="Z_A15C0F21_5131_41E0_AFE4_42812F6B0841_.wvu.PrintArea" localSheetId="0" hidden="1">'12квОсв'!$A$1:$V$289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'12квОсв'!$A$24:$X$127</definedName>
    <definedName name="Z_A26238BE_7791_46AE_8DC7_FDB913DC2957_.wvu.PrintArea" localSheetId="0" hidden="1">'12квОсв'!$A$1:$V$289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'12квОсв'!$A$48:$V$283</definedName>
    <definedName name="Z_A6016254_B165_4134_8764_5CABD680509E_.wvu.FilterData" localSheetId="0" hidden="1">'12квОсв'!$A$24:$X$276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'12квОсв'!$A$48:$V$289</definedName>
    <definedName name="Z_A9216DE1_6650_4651_9830_13DDA1C2CD91_.wvu.FilterData" localSheetId="0" hidden="1">'12квОсв'!$A$48:$V$283</definedName>
    <definedName name="Z_AB8D6E5A_B563_4E6A_A417_E8622BA78E0B_.wvu.FilterData" localSheetId="0" hidden="1">'12квОсв'!$A$48:$V$287</definedName>
    <definedName name="Z_AFBDF438_B40A_4684_94F8_56FA1356ADC3_.wvu.FilterData" localSheetId="0" hidden="1">'12квОсв'!$A$48:$V$283</definedName>
    <definedName name="Z_B5BE75AE_9D7A_4463_90B4_A4B1B19172CB_.wvu.FilterData" localSheetId="0" hidden="1">'12квОсв'!$A$48:$V$289</definedName>
    <definedName name="Z_B7343056_A75A_4C54_8731_E17F57DE7967_.wvu.FilterData" localSheetId="0" hidden="1">'12квОсв'!$A$48:$V$283</definedName>
    <definedName name="Z_B74C834F_88DE_4FBD_9E60_56D6F61CCB0C_.wvu.FilterData" localSheetId="0" hidden="1">'12квОсв'!$A$48:$V$289</definedName>
    <definedName name="Z_B81CE5DD_59C7_4219_9F64_9F23059D6732_.wvu.FilterData" localSheetId="0" hidden="1">'12квОсв'!$A$24:$X$276</definedName>
    <definedName name="Z_B81CE5DD_59C7_4219_9F64_9F23059D6732_.wvu.PrintArea" localSheetId="0" hidden="1">'12квОсв'!$A$1:$V$289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'12квОсв'!$A$48:$V$289</definedName>
    <definedName name="Z_B8C11432_7879_4F6B_96D4_6AB50672E558_.wvu.FilterData" localSheetId="0" hidden="1">'12квОсв'!$A$48:$V$287</definedName>
    <definedName name="Z_BBF0EF1B_DBD8_4492_9CF8_F958D341F225_.wvu.FilterData" localSheetId="0" hidden="1">'12квОсв'!$A$48:$V$289</definedName>
    <definedName name="Z_BE151334_7720_47A8_B744_1F1F36FD5527_.wvu.FilterData" localSheetId="0" hidden="1">'12квОсв'!$A$48:$V$289</definedName>
    <definedName name="Z_BFFE2A37_2C1B_436E_B89F_7510F15CEFB6_.wvu.FilterData" localSheetId="0" hidden="1">'12квОсв'!$A$48:$V$283</definedName>
    <definedName name="Z_C4035866_E753_4E74_BD98_B610EDCCE194_.wvu.FilterData" localSheetId="0" hidden="1">'12квОсв'!$A$24:$X$276</definedName>
    <definedName name="Z_C4035866_E753_4E74_BD98_B610EDCCE194_.wvu.PrintArea" localSheetId="0" hidden="1">'12квОсв'!$A$1:$V$289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'12квОсв'!$A$48:$V$283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'12квОсв'!$A$48:$V$283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'12квОсв'!$A$48:$V$283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'12квОсв'!$A$48:$V$289</definedName>
    <definedName name="Z_C784D978_84A4_4849_AEF3_4B731E7B807D_.wvu.FilterData" localSheetId="0" hidden="1">'12квОсв'!$A$48:$V$289</definedName>
    <definedName name="Z_C8008826_10AC_4917_AE8D_1FAF506D7F03_.wvu.FilterData" localSheetId="0" hidden="1">'12квОсв'!$A$48:$V$289</definedName>
    <definedName name="Z_CA769590_FE17_45EE_B2BE_AFEDEEB57907_.wvu.FilterData" localSheetId="0" hidden="1">'12квОсв'!$A$48:$V$283</definedName>
    <definedName name="Z_CB37D951_96F5_4AE8_99D2_D7A8085BE3F7_.wvu.FilterData" localSheetId="0" hidden="1">'12квОсв'!$A$48:$V$289</definedName>
    <definedName name="Z_CBCE1805_078A_40E0_B01A_2A86DFDA611F_.wvu.FilterData" localSheetId="0" hidden="1">'12квОсв'!$A$48:$V$287</definedName>
    <definedName name="Z_CC123666_CB75_43B7_BE8D_6AA4F2C525E2_.wvu.FilterData" localSheetId="0" hidden="1">'12квОсв'!$A$48:$V$283</definedName>
    <definedName name="Z_CD2BBFCB_F678_40DB_8294_B16D7E70A3F2_.wvu.FilterData" localSheetId="0" hidden="1">'12квОсв'!$A$48:$V$283</definedName>
    <definedName name="Z_D2510616_5538_4496_B8B3_EFACE99A621B_.wvu.FilterData" localSheetId="0" hidden="1">'12квОсв'!$A$48:$V$289</definedName>
    <definedName name="Z_D35C68D5_4AB4_4876_B7AC_DB5808787904_.wvu.FilterData" localSheetId="0" hidden="1">'12квОсв'!$A$48:$V$289</definedName>
    <definedName name="Z_DA122019_8AEE_403B_8CA9_CE2DE64BEB84_.wvu.FilterData" localSheetId="0" hidden="1">'12квОсв'!$A$48:$V$283</definedName>
    <definedName name="Z_E044C467_E737_4DD1_A683_090AEE546589_.wvu.FilterData" localSheetId="0" hidden="1">'12квОсв'!$A$48:$V$289</definedName>
    <definedName name="Z_E0F715AC_EC95_4989_9B43_95240978CE30_.wvu.FilterData" localSheetId="0" hidden="1">'12квОсв'!$A$48:$V$283</definedName>
    <definedName name="Z_E222F804_7F63_4CAB_BA7F_EB015BC276B9_.wvu.FilterData" localSheetId="0" hidden="1">'12квОсв'!$A$48:$V$294</definedName>
    <definedName name="Z_E26A94BD_FBAC_41ED_8339_7D59AFA7B3CD_.wvu.FilterData" localSheetId="0" hidden="1">'12квОсв'!$A$48:$V$283</definedName>
    <definedName name="Z_E2760D9D_711F_48FF_88BA_568697ED1953_.wvu.FilterData" localSheetId="0" hidden="1">'12квОсв'!$A$48:$V$287</definedName>
    <definedName name="Z_E35C38A5_5727_4360_B062_90A9188B0F56_.wvu.FilterData" localSheetId="0" hidden="1">'12квОсв'!$A$48:$V$289</definedName>
    <definedName name="Z_E6561C9A_632C_41BB_8A75_C9A4FA81ADE6_.wvu.FilterData" localSheetId="0" hidden="1">'12квОсв'!$A$24:$X$127</definedName>
    <definedName name="Z_E67E8D2C_C698_4923_AE59_CA6766696DF8_.wvu.FilterData" localSheetId="0" hidden="1">'12квОсв'!$A$48:$V$283</definedName>
    <definedName name="Z_E72B1AF8_6300_439C_923E_426428AA6492_.wvu.FilterData" localSheetId="0" hidden="1">'12квОсв'!$A$24:$X$276</definedName>
    <definedName name="Z_E8F36E3D_6729_4114_942B_5226BE6574BA_.wvu.FilterData" localSheetId="0" hidden="1">'12квОсв'!$A$48:$V$283</definedName>
    <definedName name="Z_E9C71993_3DA8_42BC_B3BF_66DEC161149F_.wvu.FilterData" localSheetId="0" hidden="1">'12квОсв'!$A$48:$V$283</definedName>
    <definedName name="Z_EA0661A5_3858_4CE5_8A66_6DE59115BC04_.wvu.FilterData" localSheetId="0" hidden="1">'12квОсв'!$A$48:$V$289</definedName>
    <definedName name="Z_EB035077_D1D6_4DE3_9316_3D8FAB8685E1_.wvu.FilterData" localSheetId="0" hidden="1">'12квОсв'!$A$24:$V$283</definedName>
    <definedName name="Z_EDE0ED8E_E34E_4BB0_ABEA_40847C828F8F_.wvu.FilterData" localSheetId="0" hidden="1">'12квОсв'!$A$48:$V$289</definedName>
    <definedName name="Z_F1AA8E75_AC05_4FC1_B5E1_D271B0A93A4F_.wvu.FilterData" localSheetId="0" hidden="1">'12квОсв'!$A$24:$X$276</definedName>
    <definedName name="Z_F29DD04C_48E6_48FE_90D7_16D4A05BCFB2_.wvu.FilterData" localSheetId="0" hidden="1">'12квОсв'!$A$24:$X$276</definedName>
    <definedName name="Z_F29DD04C_48E6_48FE_90D7_16D4A05BCFB2_.wvu.PrintArea" localSheetId="0" hidden="1">'12квОсв'!$A$1:$V$289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'12квОсв'!$A$48:$V$289</definedName>
    <definedName name="Z_F76F23A2_F414_4A2E_84E8_865337660174_.wvu.FilterData" localSheetId="0" hidden="1">'12квОсв'!$A$48:$V$289</definedName>
    <definedName name="Z_F979D6CF_076C_43BF_8A89_212D37CD2E24_.wvu.FilterData" localSheetId="0" hidden="1">'12квОсв'!$A$48:$V$289</definedName>
    <definedName name="Z_F98F2E63_0546_4C4F_8D46_045300C4EEF7_.wvu.FilterData" localSheetId="0" hidden="1">'12квОсв'!$A$48:$V$289</definedName>
    <definedName name="Z_FB08CD6B_30AF_4D5D_BBA2_72A2A4786C23_.wvu.FilterData" localSheetId="0" hidden="1">'12квОсв'!$A$48:$V$289</definedName>
    <definedName name="Z_FF0BECDC_6018_439F_BA8A_653BFFBC84E9_.wvu.FilterData" localSheetId="0" hidden="1">'12квОсв'!$A$48:$V$283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'12квОсв'!$A$1:$V$289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76" i="1" l="1"/>
  <c r="T276" i="1"/>
  <c r="S276" i="1"/>
  <c r="U275" i="1"/>
  <c r="I275" i="1"/>
  <c r="H275" i="1"/>
  <c r="P272" i="1"/>
  <c r="L272" i="1"/>
  <c r="L250" i="1" s="1"/>
  <c r="H274" i="1"/>
  <c r="N272" i="1"/>
  <c r="N250" i="1" s="1"/>
  <c r="I273" i="1"/>
  <c r="E272" i="1"/>
  <c r="E250" i="1" s="1"/>
  <c r="Q272" i="1"/>
  <c r="Q250" i="1" s="1"/>
  <c r="M272" i="1"/>
  <c r="M250" i="1" s="1"/>
  <c r="D272" i="1"/>
  <c r="D250" i="1" s="1"/>
  <c r="U271" i="1"/>
  <c r="T271" i="1"/>
  <c r="S271" i="1"/>
  <c r="U270" i="1"/>
  <c r="T270" i="1"/>
  <c r="S270" i="1"/>
  <c r="U269" i="1"/>
  <c r="T269" i="1"/>
  <c r="S269" i="1"/>
  <c r="U268" i="1"/>
  <c r="T268" i="1"/>
  <c r="S268" i="1"/>
  <c r="U267" i="1"/>
  <c r="T267" i="1"/>
  <c r="S267" i="1"/>
  <c r="U266" i="1"/>
  <c r="T266" i="1"/>
  <c r="S266" i="1"/>
  <c r="U265" i="1"/>
  <c r="T265" i="1"/>
  <c r="S265" i="1"/>
  <c r="U264" i="1"/>
  <c r="T264" i="1"/>
  <c r="S264" i="1"/>
  <c r="U263" i="1"/>
  <c r="T263" i="1"/>
  <c r="S263" i="1"/>
  <c r="U262" i="1"/>
  <c r="T262" i="1"/>
  <c r="S262" i="1"/>
  <c r="U261" i="1"/>
  <c r="T261" i="1"/>
  <c r="S261" i="1"/>
  <c r="U260" i="1"/>
  <c r="T260" i="1"/>
  <c r="S260" i="1"/>
  <c r="U259" i="1"/>
  <c r="T259" i="1"/>
  <c r="S259" i="1"/>
  <c r="U258" i="1"/>
  <c r="T258" i="1"/>
  <c r="S258" i="1"/>
  <c r="U257" i="1"/>
  <c r="T257" i="1"/>
  <c r="S257" i="1"/>
  <c r="U256" i="1"/>
  <c r="T256" i="1"/>
  <c r="S256" i="1"/>
  <c r="U255" i="1"/>
  <c r="T255" i="1"/>
  <c r="S255" i="1"/>
  <c r="U254" i="1"/>
  <c r="T254" i="1"/>
  <c r="S254" i="1"/>
  <c r="U253" i="1"/>
  <c r="T253" i="1"/>
  <c r="S253" i="1"/>
  <c r="U252" i="1"/>
  <c r="T252" i="1"/>
  <c r="S252" i="1"/>
  <c r="U251" i="1"/>
  <c r="T251" i="1"/>
  <c r="S251" i="1"/>
  <c r="P250" i="1"/>
  <c r="P41" i="1" s="1"/>
  <c r="U249" i="1"/>
  <c r="T249" i="1"/>
  <c r="S249" i="1"/>
  <c r="U248" i="1"/>
  <c r="T248" i="1"/>
  <c r="S248" i="1"/>
  <c r="U247" i="1"/>
  <c r="T247" i="1"/>
  <c r="S247" i="1"/>
  <c r="U246" i="1"/>
  <c r="T246" i="1"/>
  <c r="S246" i="1"/>
  <c r="U245" i="1"/>
  <c r="T245" i="1"/>
  <c r="S245" i="1"/>
  <c r="U244" i="1"/>
  <c r="T244" i="1"/>
  <c r="S244" i="1"/>
  <c r="U243" i="1"/>
  <c r="T243" i="1"/>
  <c r="S243" i="1"/>
  <c r="U242" i="1"/>
  <c r="T242" i="1"/>
  <c r="S242" i="1"/>
  <c r="U241" i="1"/>
  <c r="T241" i="1"/>
  <c r="S241" i="1"/>
  <c r="U240" i="1"/>
  <c r="T240" i="1"/>
  <c r="S240" i="1"/>
  <c r="U239" i="1"/>
  <c r="T239" i="1"/>
  <c r="S239" i="1"/>
  <c r="U238" i="1"/>
  <c r="T238" i="1"/>
  <c r="S238" i="1"/>
  <c r="U237" i="1"/>
  <c r="T237" i="1"/>
  <c r="S237" i="1"/>
  <c r="U236" i="1"/>
  <c r="T236" i="1"/>
  <c r="S236" i="1"/>
  <c r="U235" i="1"/>
  <c r="T235" i="1"/>
  <c r="S235" i="1"/>
  <c r="U234" i="1"/>
  <c r="T234" i="1"/>
  <c r="S234" i="1"/>
  <c r="U233" i="1"/>
  <c r="T233" i="1"/>
  <c r="S233" i="1"/>
  <c r="U232" i="1"/>
  <c r="T232" i="1"/>
  <c r="S232" i="1"/>
  <c r="U231" i="1"/>
  <c r="T231" i="1"/>
  <c r="S231" i="1"/>
  <c r="U230" i="1"/>
  <c r="T230" i="1"/>
  <c r="S230" i="1"/>
  <c r="U229" i="1"/>
  <c r="T229" i="1"/>
  <c r="S229" i="1"/>
  <c r="U228" i="1"/>
  <c r="T228" i="1"/>
  <c r="S228" i="1"/>
  <c r="U227" i="1"/>
  <c r="T227" i="1"/>
  <c r="S227" i="1"/>
  <c r="U226" i="1"/>
  <c r="T226" i="1"/>
  <c r="S226" i="1"/>
  <c r="U225" i="1"/>
  <c r="T225" i="1"/>
  <c r="S225" i="1"/>
  <c r="U224" i="1"/>
  <c r="T224" i="1"/>
  <c r="S224" i="1"/>
  <c r="U223" i="1"/>
  <c r="T223" i="1"/>
  <c r="S223" i="1"/>
  <c r="U222" i="1"/>
  <c r="T222" i="1"/>
  <c r="S222" i="1"/>
  <c r="U221" i="1"/>
  <c r="T221" i="1"/>
  <c r="S221" i="1"/>
  <c r="U220" i="1"/>
  <c r="T220" i="1"/>
  <c r="S220" i="1"/>
  <c r="U219" i="1"/>
  <c r="T219" i="1"/>
  <c r="S219" i="1"/>
  <c r="U218" i="1"/>
  <c r="T218" i="1"/>
  <c r="S218" i="1"/>
  <c r="U217" i="1"/>
  <c r="T217" i="1"/>
  <c r="S217" i="1"/>
  <c r="U216" i="1"/>
  <c r="T216" i="1"/>
  <c r="S216" i="1"/>
  <c r="U215" i="1"/>
  <c r="T215" i="1"/>
  <c r="S215" i="1"/>
  <c r="U214" i="1"/>
  <c r="T214" i="1"/>
  <c r="S214" i="1"/>
  <c r="U213" i="1"/>
  <c r="T213" i="1"/>
  <c r="S213" i="1"/>
  <c r="U212" i="1"/>
  <c r="T212" i="1"/>
  <c r="S212" i="1"/>
  <c r="U211" i="1"/>
  <c r="T211" i="1"/>
  <c r="S211" i="1"/>
  <c r="H210" i="1"/>
  <c r="I210" i="1"/>
  <c r="U209" i="1"/>
  <c r="I209" i="1"/>
  <c r="H209" i="1"/>
  <c r="T208" i="1"/>
  <c r="I208" i="1"/>
  <c r="H208" i="1"/>
  <c r="S208" i="1" s="1"/>
  <c r="T207" i="1"/>
  <c r="I207" i="1"/>
  <c r="H207" i="1"/>
  <c r="U207" i="1" s="1"/>
  <c r="H206" i="1"/>
  <c r="I206" i="1"/>
  <c r="U205" i="1"/>
  <c r="I205" i="1"/>
  <c r="H205" i="1"/>
  <c r="I204" i="1"/>
  <c r="H204" i="1"/>
  <c r="S204" i="1" s="1"/>
  <c r="I203" i="1"/>
  <c r="H203" i="1"/>
  <c r="U203" i="1" s="1"/>
  <c r="H202" i="1"/>
  <c r="I202" i="1"/>
  <c r="I201" i="1"/>
  <c r="H201" i="1"/>
  <c r="U200" i="1"/>
  <c r="T200" i="1"/>
  <c r="I200" i="1"/>
  <c r="H200" i="1"/>
  <c r="S200" i="1" s="1"/>
  <c r="T199" i="1"/>
  <c r="I199" i="1"/>
  <c r="H199" i="1"/>
  <c r="U199" i="1" s="1"/>
  <c r="H198" i="1"/>
  <c r="I198" i="1"/>
  <c r="U197" i="1"/>
  <c r="I197" i="1"/>
  <c r="H197" i="1"/>
  <c r="H196" i="1"/>
  <c r="I196" i="1"/>
  <c r="I195" i="1"/>
  <c r="H195" i="1"/>
  <c r="U195" i="1" s="1"/>
  <c r="H194" i="1"/>
  <c r="I194" i="1"/>
  <c r="I193" i="1"/>
  <c r="H193" i="1"/>
  <c r="H192" i="1"/>
  <c r="I192" i="1"/>
  <c r="I191" i="1"/>
  <c r="H191" i="1"/>
  <c r="U191" i="1" s="1"/>
  <c r="H190" i="1"/>
  <c r="I190" i="1"/>
  <c r="U189" i="1"/>
  <c r="I189" i="1"/>
  <c r="H189" i="1"/>
  <c r="H188" i="1"/>
  <c r="I188" i="1"/>
  <c r="I187" i="1"/>
  <c r="H187" i="1"/>
  <c r="U187" i="1" s="1"/>
  <c r="H186" i="1"/>
  <c r="I186" i="1"/>
  <c r="I185" i="1"/>
  <c r="H185" i="1"/>
  <c r="T184" i="1"/>
  <c r="H184" i="1"/>
  <c r="I184" i="1"/>
  <c r="T183" i="1"/>
  <c r="I183" i="1"/>
  <c r="H183" i="1"/>
  <c r="U183" i="1" s="1"/>
  <c r="H182" i="1"/>
  <c r="I182" i="1"/>
  <c r="U181" i="1"/>
  <c r="I181" i="1"/>
  <c r="H181" i="1"/>
  <c r="H180" i="1"/>
  <c r="I180" i="1"/>
  <c r="I179" i="1"/>
  <c r="H179" i="1"/>
  <c r="U179" i="1" s="1"/>
  <c r="H178" i="1"/>
  <c r="I178" i="1"/>
  <c r="I177" i="1"/>
  <c r="H177" i="1"/>
  <c r="H176" i="1"/>
  <c r="I176" i="1"/>
  <c r="I175" i="1"/>
  <c r="H175" i="1"/>
  <c r="U175" i="1" s="1"/>
  <c r="H174" i="1"/>
  <c r="I174" i="1"/>
  <c r="U173" i="1"/>
  <c r="I173" i="1"/>
  <c r="H173" i="1"/>
  <c r="H172" i="1"/>
  <c r="I172" i="1"/>
  <c r="I171" i="1"/>
  <c r="H171" i="1"/>
  <c r="U171" i="1" s="1"/>
  <c r="H170" i="1"/>
  <c r="I170" i="1"/>
  <c r="I169" i="1"/>
  <c r="H169" i="1"/>
  <c r="T168" i="1"/>
  <c r="H168" i="1"/>
  <c r="I168" i="1"/>
  <c r="T167" i="1"/>
  <c r="I167" i="1"/>
  <c r="H167" i="1"/>
  <c r="U167" i="1" s="1"/>
  <c r="H166" i="1"/>
  <c r="I166" i="1"/>
  <c r="U165" i="1"/>
  <c r="I165" i="1"/>
  <c r="H165" i="1"/>
  <c r="H164" i="1"/>
  <c r="I164" i="1"/>
  <c r="I163" i="1"/>
  <c r="H163" i="1"/>
  <c r="U163" i="1" s="1"/>
  <c r="H162" i="1"/>
  <c r="I162" i="1"/>
  <c r="I161" i="1"/>
  <c r="H161" i="1"/>
  <c r="H160" i="1"/>
  <c r="I160" i="1"/>
  <c r="I159" i="1"/>
  <c r="H159" i="1"/>
  <c r="U159" i="1" s="1"/>
  <c r="H158" i="1"/>
  <c r="I158" i="1"/>
  <c r="U157" i="1"/>
  <c r="I157" i="1"/>
  <c r="H157" i="1"/>
  <c r="H156" i="1"/>
  <c r="I156" i="1"/>
  <c r="I155" i="1"/>
  <c r="H155" i="1"/>
  <c r="U155" i="1" s="1"/>
  <c r="H154" i="1"/>
  <c r="I154" i="1"/>
  <c r="I153" i="1"/>
  <c r="H153" i="1"/>
  <c r="I152" i="1"/>
  <c r="H152" i="1"/>
  <c r="I151" i="1"/>
  <c r="H151" i="1"/>
  <c r="U151" i="1" s="1"/>
  <c r="T150" i="1"/>
  <c r="I150" i="1"/>
  <c r="H150" i="1"/>
  <c r="S150" i="1" s="1"/>
  <c r="I149" i="1"/>
  <c r="H149" i="1"/>
  <c r="H148" i="1"/>
  <c r="I148" i="1"/>
  <c r="I147" i="1"/>
  <c r="H147" i="1"/>
  <c r="T146" i="1"/>
  <c r="I146" i="1"/>
  <c r="H146" i="1"/>
  <c r="S146" i="1" s="1"/>
  <c r="I145" i="1"/>
  <c r="H145" i="1"/>
  <c r="H144" i="1"/>
  <c r="I144" i="1"/>
  <c r="U143" i="1"/>
  <c r="I143" i="1"/>
  <c r="H143" i="1"/>
  <c r="I142" i="1"/>
  <c r="H142" i="1"/>
  <c r="I141" i="1"/>
  <c r="H141" i="1"/>
  <c r="H140" i="1"/>
  <c r="I140" i="1"/>
  <c r="U139" i="1"/>
  <c r="I139" i="1"/>
  <c r="H139" i="1"/>
  <c r="I138" i="1"/>
  <c r="H138" i="1"/>
  <c r="I137" i="1"/>
  <c r="H137" i="1"/>
  <c r="I136" i="1"/>
  <c r="H136" i="1"/>
  <c r="I135" i="1"/>
  <c r="H135" i="1"/>
  <c r="U135" i="1" s="1"/>
  <c r="T134" i="1"/>
  <c r="I134" i="1"/>
  <c r="H134" i="1"/>
  <c r="S134" i="1" s="1"/>
  <c r="I133" i="1"/>
  <c r="H133" i="1"/>
  <c r="H132" i="1"/>
  <c r="I132" i="1"/>
  <c r="P127" i="1"/>
  <c r="P32" i="1" s="1"/>
  <c r="L127" i="1"/>
  <c r="L32" i="1" s="1"/>
  <c r="I131" i="1"/>
  <c r="H131" i="1"/>
  <c r="T130" i="1"/>
  <c r="I130" i="1"/>
  <c r="H130" i="1"/>
  <c r="S130" i="1" s="1"/>
  <c r="I129" i="1"/>
  <c r="H129" i="1"/>
  <c r="G127" i="1"/>
  <c r="G32" i="1" s="1"/>
  <c r="H128" i="1"/>
  <c r="I128" i="1"/>
  <c r="E127" i="1"/>
  <c r="E32" i="1" s="1"/>
  <c r="H127" i="1"/>
  <c r="U126" i="1"/>
  <c r="T126" i="1"/>
  <c r="S126" i="1"/>
  <c r="T125" i="1"/>
  <c r="I125" i="1"/>
  <c r="H125" i="1"/>
  <c r="S125" i="1" s="1"/>
  <c r="I124" i="1"/>
  <c r="H124" i="1"/>
  <c r="H123" i="1"/>
  <c r="I123" i="1"/>
  <c r="I122" i="1"/>
  <c r="H122" i="1"/>
  <c r="T121" i="1"/>
  <c r="I121" i="1"/>
  <c r="H121" i="1"/>
  <c r="S121" i="1" s="1"/>
  <c r="I120" i="1"/>
  <c r="H120" i="1"/>
  <c r="H119" i="1"/>
  <c r="I119" i="1"/>
  <c r="I118" i="1"/>
  <c r="H118" i="1"/>
  <c r="I117" i="1"/>
  <c r="H117" i="1"/>
  <c r="G109" i="1"/>
  <c r="G30" i="1" s="1"/>
  <c r="I116" i="1"/>
  <c r="H116" i="1"/>
  <c r="H115" i="1"/>
  <c r="I115" i="1"/>
  <c r="I114" i="1"/>
  <c r="H114" i="1"/>
  <c r="O109" i="1"/>
  <c r="O30" i="1" s="1"/>
  <c r="I113" i="1"/>
  <c r="H113" i="1"/>
  <c r="I112" i="1"/>
  <c r="H112" i="1"/>
  <c r="H111" i="1"/>
  <c r="I111" i="1"/>
  <c r="Q109" i="1"/>
  <c r="M109" i="1"/>
  <c r="I110" i="1"/>
  <c r="I109" i="1" s="1"/>
  <c r="H110" i="1"/>
  <c r="U110" i="1" s="1"/>
  <c r="D109" i="1"/>
  <c r="U108" i="1"/>
  <c r="T108" i="1"/>
  <c r="S108" i="1"/>
  <c r="U107" i="1"/>
  <c r="T107" i="1"/>
  <c r="S107" i="1"/>
  <c r="Q106" i="1"/>
  <c r="P106" i="1"/>
  <c r="O106" i="1"/>
  <c r="N106" i="1"/>
  <c r="M106" i="1"/>
  <c r="L106" i="1"/>
  <c r="K106" i="1"/>
  <c r="J106" i="1"/>
  <c r="I106" i="1"/>
  <c r="S106" i="1" s="1"/>
  <c r="H106" i="1"/>
  <c r="U106" i="1" s="1"/>
  <c r="G106" i="1"/>
  <c r="E106" i="1"/>
  <c r="D106" i="1"/>
  <c r="U105" i="1"/>
  <c r="T105" i="1"/>
  <c r="S105" i="1"/>
  <c r="U104" i="1"/>
  <c r="T104" i="1"/>
  <c r="S104" i="1"/>
  <c r="Q103" i="1"/>
  <c r="P103" i="1"/>
  <c r="O103" i="1"/>
  <c r="N103" i="1"/>
  <c r="M103" i="1"/>
  <c r="L103" i="1"/>
  <c r="K103" i="1"/>
  <c r="T103" i="1" s="1"/>
  <c r="J103" i="1"/>
  <c r="I103" i="1"/>
  <c r="H103" i="1"/>
  <c r="G103" i="1"/>
  <c r="E103" i="1"/>
  <c r="D103" i="1"/>
  <c r="T102" i="1"/>
  <c r="I102" i="1"/>
  <c r="H102" i="1"/>
  <c r="S102" i="1" s="1"/>
  <c r="I101" i="1"/>
  <c r="H101" i="1"/>
  <c r="H100" i="1"/>
  <c r="I100" i="1"/>
  <c r="U99" i="1"/>
  <c r="I99" i="1"/>
  <c r="H99" i="1"/>
  <c r="I98" i="1"/>
  <c r="H98" i="1"/>
  <c r="I97" i="1"/>
  <c r="H97" i="1"/>
  <c r="H96" i="1"/>
  <c r="I96" i="1"/>
  <c r="D92" i="1"/>
  <c r="D81" i="1" s="1"/>
  <c r="D28" i="1" s="1"/>
  <c r="U95" i="1"/>
  <c r="I95" i="1"/>
  <c r="H95" i="1"/>
  <c r="P92" i="1"/>
  <c r="L92" i="1"/>
  <c r="I94" i="1"/>
  <c r="H94" i="1"/>
  <c r="O92" i="1"/>
  <c r="O81" i="1" s="1"/>
  <c r="O28" i="1" s="1"/>
  <c r="N92" i="1"/>
  <c r="I93" i="1"/>
  <c r="I92" i="1" s="1"/>
  <c r="Q92" i="1"/>
  <c r="M92" i="1"/>
  <c r="U91" i="1"/>
  <c r="T91" i="1"/>
  <c r="S91" i="1"/>
  <c r="P86" i="1"/>
  <c r="P85" i="1" s="1"/>
  <c r="P81" i="1" s="1"/>
  <c r="P28" i="1" s="1"/>
  <c r="I90" i="1"/>
  <c r="H90" i="1"/>
  <c r="U90" i="1" s="1"/>
  <c r="T89" i="1"/>
  <c r="O86" i="1"/>
  <c r="O85" i="1" s="1"/>
  <c r="H89" i="1"/>
  <c r="G86" i="1"/>
  <c r="G85" i="1" s="1"/>
  <c r="N86" i="1"/>
  <c r="N85" i="1" s="1"/>
  <c r="I88" i="1"/>
  <c r="E86" i="1"/>
  <c r="E85" i="1" s="1"/>
  <c r="Q86" i="1"/>
  <c r="Q85" i="1" s="1"/>
  <c r="M86" i="1"/>
  <c r="M85" i="1" s="1"/>
  <c r="H87" i="1"/>
  <c r="I87" i="1"/>
  <c r="D86" i="1"/>
  <c r="D85" i="1" s="1"/>
  <c r="L86" i="1"/>
  <c r="L85" i="1"/>
  <c r="L81" i="1" s="1"/>
  <c r="L28" i="1" s="1"/>
  <c r="U84" i="1"/>
  <c r="T84" i="1"/>
  <c r="S84" i="1"/>
  <c r="U83" i="1"/>
  <c r="T83" i="1"/>
  <c r="S83" i="1"/>
  <c r="S82" i="1"/>
  <c r="Q82" i="1"/>
  <c r="P82" i="1"/>
  <c r="O82" i="1"/>
  <c r="N82" i="1"/>
  <c r="M82" i="1"/>
  <c r="L82" i="1"/>
  <c r="K82" i="1"/>
  <c r="J82" i="1"/>
  <c r="I82" i="1"/>
  <c r="H82" i="1"/>
  <c r="G82" i="1"/>
  <c r="E82" i="1"/>
  <c r="D82" i="1"/>
  <c r="N81" i="1"/>
  <c r="N28" i="1" s="1"/>
  <c r="M81" i="1"/>
  <c r="H80" i="1"/>
  <c r="I80" i="1"/>
  <c r="I79" i="1"/>
  <c r="H79" i="1"/>
  <c r="U79" i="1" s="1"/>
  <c r="D75" i="1"/>
  <c r="D73" i="1" s="1"/>
  <c r="P75" i="1"/>
  <c r="P73" i="1" s="1"/>
  <c r="L75" i="1"/>
  <c r="L73" i="1" s="1"/>
  <c r="I78" i="1"/>
  <c r="H78" i="1"/>
  <c r="T78" i="1" s="1"/>
  <c r="I77" i="1"/>
  <c r="I75" i="1" s="1"/>
  <c r="I73" i="1" s="1"/>
  <c r="H77" i="1"/>
  <c r="O75" i="1"/>
  <c r="O73" i="1" s="1"/>
  <c r="N75" i="1"/>
  <c r="N73" i="1" s="1"/>
  <c r="K75" i="1"/>
  <c r="K73" i="1" s="1"/>
  <c r="H76" i="1"/>
  <c r="I76" i="1"/>
  <c r="G75" i="1"/>
  <c r="G73" i="1" s="1"/>
  <c r="Q75" i="1"/>
  <c r="M75" i="1"/>
  <c r="F75" i="1"/>
  <c r="E75" i="1"/>
  <c r="E73" i="1" s="1"/>
  <c r="U74" i="1"/>
  <c r="T74" i="1"/>
  <c r="S74" i="1"/>
  <c r="Q73" i="1"/>
  <c r="M73" i="1"/>
  <c r="U72" i="1"/>
  <c r="T72" i="1"/>
  <c r="S72" i="1"/>
  <c r="U71" i="1"/>
  <c r="T71" i="1"/>
  <c r="S71" i="1"/>
  <c r="U70" i="1"/>
  <c r="T70" i="1"/>
  <c r="S70" i="1"/>
  <c r="S69" i="1"/>
  <c r="Q69" i="1"/>
  <c r="Q64" i="1" s="1"/>
  <c r="P69" i="1"/>
  <c r="O69" i="1"/>
  <c r="N69" i="1"/>
  <c r="N64" i="1" s="1"/>
  <c r="M69" i="1"/>
  <c r="M64" i="1" s="1"/>
  <c r="L69" i="1"/>
  <c r="K69" i="1"/>
  <c r="T69" i="1" s="1"/>
  <c r="J69" i="1"/>
  <c r="J64" i="1" s="1"/>
  <c r="I69" i="1"/>
  <c r="I64" i="1" s="1"/>
  <c r="H69" i="1"/>
  <c r="U69" i="1" s="1"/>
  <c r="G69" i="1"/>
  <c r="E69" i="1"/>
  <c r="E64" i="1" s="1"/>
  <c r="D69" i="1"/>
  <c r="D64" i="1" s="1"/>
  <c r="U68" i="1"/>
  <c r="T68" i="1"/>
  <c r="S68" i="1"/>
  <c r="U67" i="1"/>
  <c r="T67" i="1"/>
  <c r="S67" i="1"/>
  <c r="U66" i="1"/>
  <c r="T66" i="1"/>
  <c r="S66" i="1"/>
  <c r="Q65" i="1"/>
  <c r="P65" i="1"/>
  <c r="O65" i="1"/>
  <c r="N65" i="1"/>
  <c r="M65" i="1"/>
  <c r="L65" i="1"/>
  <c r="K65" i="1"/>
  <c r="T65" i="1" s="1"/>
  <c r="J65" i="1"/>
  <c r="I65" i="1"/>
  <c r="H65" i="1"/>
  <c r="U65" i="1" s="1"/>
  <c r="G65" i="1"/>
  <c r="S65" i="1" s="1"/>
  <c r="E65" i="1"/>
  <c r="D65" i="1"/>
  <c r="P64" i="1"/>
  <c r="O64" i="1"/>
  <c r="L64" i="1"/>
  <c r="K64" i="1"/>
  <c r="T64" i="1" s="1"/>
  <c r="H64" i="1"/>
  <c r="U64" i="1" s="1"/>
  <c r="G64" i="1"/>
  <c r="S64" i="1" s="1"/>
  <c r="U63" i="1"/>
  <c r="T63" i="1"/>
  <c r="S63" i="1"/>
  <c r="U62" i="1"/>
  <c r="T62" i="1"/>
  <c r="S62" i="1"/>
  <c r="Q61" i="1"/>
  <c r="P61" i="1"/>
  <c r="O61" i="1"/>
  <c r="N61" i="1"/>
  <c r="M61" i="1"/>
  <c r="L61" i="1"/>
  <c r="K61" i="1"/>
  <c r="J61" i="1"/>
  <c r="I61" i="1"/>
  <c r="H61" i="1"/>
  <c r="U61" i="1" s="1"/>
  <c r="G61" i="1"/>
  <c r="E61" i="1"/>
  <c r="D61" i="1"/>
  <c r="I60" i="1"/>
  <c r="H60" i="1"/>
  <c r="H59" i="1"/>
  <c r="I59" i="1"/>
  <c r="I58" i="1"/>
  <c r="H58" i="1"/>
  <c r="N54" i="1"/>
  <c r="N51" i="1" s="1"/>
  <c r="J54" i="1"/>
  <c r="J51" i="1" s="1"/>
  <c r="I57" i="1"/>
  <c r="I56" i="1"/>
  <c r="H56" i="1"/>
  <c r="E54" i="1"/>
  <c r="E51" i="1" s="1"/>
  <c r="E50" i="1" s="1"/>
  <c r="D54" i="1"/>
  <c r="D51" i="1" s="1"/>
  <c r="D50" i="1" s="1"/>
  <c r="Q54" i="1"/>
  <c r="Q51" i="1" s="1"/>
  <c r="Q50" i="1" s="1"/>
  <c r="P54" i="1"/>
  <c r="M54" i="1"/>
  <c r="M51" i="1" s="1"/>
  <c r="M50" i="1" s="1"/>
  <c r="L54" i="1"/>
  <c r="I55" i="1"/>
  <c r="H55" i="1"/>
  <c r="T55" i="1" s="1"/>
  <c r="O54" i="1"/>
  <c r="K54" i="1"/>
  <c r="G54" i="1"/>
  <c r="F54" i="1"/>
  <c r="P51" i="1"/>
  <c r="P50" i="1" s="1"/>
  <c r="L51" i="1"/>
  <c r="L50" i="1" s="1"/>
  <c r="I53" i="1"/>
  <c r="H53" i="1"/>
  <c r="T53" i="1" s="1"/>
  <c r="O51" i="1"/>
  <c r="O50" i="1" s="1"/>
  <c r="I52" i="1"/>
  <c r="H52" i="1"/>
  <c r="G51" i="1"/>
  <c r="G50" i="1" s="1"/>
  <c r="U47" i="1"/>
  <c r="T47" i="1"/>
  <c r="S47" i="1"/>
  <c r="Q46" i="1"/>
  <c r="P46" i="1"/>
  <c r="N46" i="1"/>
  <c r="M46" i="1"/>
  <c r="L46" i="1"/>
  <c r="E46" i="1"/>
  <c r="D46" i="1"/>
  <c r="Q45" i="1"/>
  <c r="P45" i="1"/>
  <c r="O45" i="1"/>
  <c r="N45" i="1"/>
  <c r="M45" i="1"/>
  <c r="L45" i="1"/>
  <c r="K45" i="1"/>
  <c r="J45" i="1"/>
  <c r="I45" i="1"/>
  <c r="H45" i="1"/>
  <c r="U45" i="1" s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U44" i="1" s="1"/>
  <c r="G44" i="1"/>
  <c r="E44" i="1"/>
  <c r="D44" i="1"/>
  <c r="Q43" i="1"/>
  <c r="P43" i="1"/>
  <c r="O43" i="1"/>
  <c r="N43" i="1"/>
  <c r="M43" i="1"/>
  <c r="L43" i="1"/>
  <c r="K43" i="1"/>
  <c r="J43" i="1"/>
  <c r="I43" i="1"/>
  <c r="H43" i="1"/>
  <c r="U43" i="1" s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U42" i="1" s="1"/>
  <c r="G42" i="1"/>
  <c r="E42" i="1"/>
  <c r="D42" i="1"/>
  <c r="Q41" i="1"/>
  <c r="N41" i="1"/>
  <c r="M41" i="1"/>
  <c r="L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1" i="1"/>
  <c r="P31" i="1"/>
  <c r="O31" i="1"/>
  <c r="N31" i="1"/>
  <c r="M31" i="1"/>
  <c r="L31" i="1"/>
  <c r="K31" i="1"/>
  <c r="J31" i="1"/>
  <c r="I31" i="1"/>
  <c r="H31" i="1"/>
  <c r="U31" i="1" s="1"/>
  <c r="G31" i="1"/>
  <c r="E31" i="1"/>
  <c r="D31" i="1"/>
  <c r="Q30" i="1"/>
  <c r="M30" i="1"/>
  <c r="I30" i="1"/>
  <c r="D30" i="1"/>
  <c r="Q29" i="1"/>
  <c r="P29" i="1"/>
  <c r="O29" i="1"/>
  <c r="N29" i="1"/>
  <c r="M29" i="1"/>
  <c r="L29" i="1"/>
  <c r="K29" i="1"/>
  <c r="J29" i="1"/>
  <c r="I29" i="1"/>
  <c r="H29" i="1"/>
  <c r="U29" i="1" s="1"/>
  <c r="G29" i="1"/>
  <c r="E29" i="1"/>
  <c r="D29" i="1"/>
  <c r="M28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B24" i="1"/>
  <c r="D27" i="1" l="1"/>
  <c r="T59" i="1"/>
  <c r="U59" i="1" s="1"/>
  <c r="S59" i="1"/>
  <c r="P27" i="1"/>
  <c r="P26" i="1" s="1"/>
  <c r="P25" i="1" s="1"/>
  <c r="P49" i="1"/>
  <c r="P48" i="1" s="1"/>
  <c r="M27" i="1"/>
  <c r="H75" i="1"/>
  <c r="U76" i="1"/>
  <c r="T76" i="1"/>
  <c r="S76" i="1"/>
  <c r="G27" i="1"/>
  <c r="G26" i="1" s="1"/>
  <c r="G49" i="1"/>
  <c r="I54" i="1"/>
  <c r="I51" i="1" s="1"/>
  <c r="I50" i="1" s="1"/>
  <c r="O27" i="1"/>
  <c r="O49" i="1"/>
  <c r="L27" i="1"/>
  <c r="Q27" i="1"/>
  <c r="Q26" i="1" s="1"/>
  <c r="Q25" i="1" s="1"/>
  <c r="E27" i="1"/>
  <c r="S58" i="1"/>
  <c r="T58" i="1"/>
  <c r="U58" i="1"/>
  <c r="S80" i="1"/>
  <c r="T80" i="1"/>
  <c r="U80" i="1" s="1"/>
  <c r="S52" i="1"/>
  <c r="T52" i="1"/>
  <c r="U52" i="1" s="1"/>
  <c r="N50" i="1"/>
  <c r="S77" i="1"/>
  <c r="T77" i="1"/>
  <c r="U77" i="1" s="1"/>
  <c r="U55" i="1"/>
  <c r="U96" i="1"/>
  <c r="T96" i="1"/>
  <c r="S96" i="1"/>
  <c r="T124" i="1"/>
  <c r="U124" i="1" s="1"/>
  <c r="T131" i="1"/>
  <c r="S131" i="1"/>
  <c r="U133" i="1"/>
  <c r="T133" i="1"/>
  <c r="U140" i="1"/>
  <c r="T140" i="1"/>
  <c r="S140" i="1"/>
  <c r="T147" i="1"/>
  <c r="S147" i="1"/>
  <c r="U149" i="1"/>
  <c r="T149" i="1"/>
  <c r="S160" i="1"/>
  <c r="U160" i="1"/>
  <c r="S164" i="1"/>
  <c r="U164" i="1"/>
  <c r="T164" i="1"/>
  <c r="S176" i="1"/>
  <c r="U176" i="1"/>
  <c r="S192" i="1"/>
  <c r="U192" i="1"/>
  <c r="S29" i="1"/>
  <c r="S31" i="1"/>
  <c r="S42" i="1"/>
  <c r="S43" i="1"/>
  <c r="S44" i="1"/>
  <c r="S45" i="1"/>
  <c r="K51" i="1"/>
  <c r="K50" i="1" s="1"/>
  <c r="S56" i="1"/>
  <c r="S60" i="1"/>
  <c r="S61" i="1"/>
  <c r="J75" i="1"/>
  <c r="J73" i="1" s="1"/>
  <c r="J50" i="1" s="1"/>
  <c r="S79" i="1"/>
  <c r="I86" i="1"/>
  <c r="I85" i="1" s="1"/>
  <c r="I81" i="1" s="1"/>
  <c r="I28" i="1" s="1"/>
  <c r="Q81" i="1"/>
  <c r="Q28" i="1" s="1"/>
  <c r="K86" i="1"/>
  <c r="K85" i="1" s="1"/>
  <c r="I89" i="1"/>
  <c r="E92" i="1"/>
  <c r="E81" i="1" s="1"/>
  <c r="E28" i="1" s="1"/>
  <c r="S98" i="1"/>
  <c r="T99" i="1"/>
  <c r="S99" i="1"/>
  <c r="U101" i="1"/>
  <c r="T101" i="1"/>
  <c r="S101" i="1"/>
  <c r="S103" i="1"/>
  <c r="U111" i="1"/>
  <c r="T111" i="1"/>
  <c r="S111" i="1"/>
  <c r="N109" i="1"/>
  <c r="N30" i="1" s="1"/>
  <c r="S117" i="1"/>
  <c r="T118" i="1"/>
  <c r="U118" i="1" s="1"/>
  <c r="S118" i="1"/>
  <c r="U120" i="1"/>
  <c r="T120" i="1"/>
  <c r="S120" i="1"/>
  <c r="U129" i="1"/>
  <c r="T129" i="1"/>
  <c r="S129" i="1"/>
  <c r="U136" i="1"/>
  <c r="T136" i="1"/>
  <c r="S136" i="1"/>
  <c r="S142" i="1"/>
  <c r="T143" i="1"/>
  <c r="S143" i="1"/>
  <c r="U145" i="1"/>
  <c r="T145" i="1"/>
  <c r="S145" i="1"/>
  <c r="T161" i="1"/>
  <c r="S161" i="1"/>
  <c r="U161" i="1"/>
  <c r="T177" i="1"/>
  <c r="S177" i="1"/>
  <c r="U177" i="1"/>
  <c r="T193" i="1"/>
  <c r="S193" i="1"/>
  <c r="U193" i="1"/>
  <c r="T201" i="1"/>
  <c r="S201" i="1"/>
  <c r="U201" i="1"/>
  <c r="I274" i="1"/>
  <c r="T274" i="1"/>
  <c r="H88" i="1"/>
  <c r="J86" i="1"/>
  <c r="J85" i="1" s="1"/>
  <c r="T122" i="1"/>
  <c r="S122" i="1"/>
  <c r="S152" i="1"/>
  <c r="U152" i="1"/>
  <c r="T152" i="1"/>
  <c r="U158" i="1"/>
  <c r="T158" i="1"/>
  <c r="S158" i="1"/>
  <c r="U174" i="1"/>
  <c r="T174" i="1"/>
  <c r="S174" i="1"/>
  <c r="U190" i="1"/>
  <c r="T190" i="1"/>
  <c r="S190" i="1"/>
  <c r="T29" i="1"/>
  <c r="T31" i="1"/>
  <c r="T42" i="1"/>
  <c r="T43" i="1"/>
  <c r="T44" i="1"/>
  <c r="T45" i="1"/>
  <c r="S53" i="1"/>
  <c r="S55" i="1"/>
  <c r="T56" i="1"/>
  <c r="U56" i="1" s="1"/>
  <c r="H57" i="1"/>
  <c r="H54" i="1" s="1"/>
  <c r="T60" i="1"/>
  <c r="U60" i="1" s="1"/>
  <c r="T61" i="1"/>
  <c r="S78" i="1"/>
  <c r="T79" i="1"/>
  <c r="U82" i="1"/>
  <c r="T87" i="1"/>
  <c r="U87" i="1" s="1"/>
  <c r="S87" i="1"/>
  <c r="G92" i="1"/>
  <c r="G81" i="1" s="1"/>
  <c r="G28" i="1" s="1"/>
  <c r="S94" i="1"/>
  <c r="T95" i="1"/>
  <c r="S95" i="1"/>
  <c r="U97" i="1"/>
  <c r="T97" i="1"/>
  <c r="S97" i="1"/>
  <c r="T98" i="1"/>
  <c r="K109" i="1"/>
  <c r="K30" i="1" s="1"/>
  <c r="E109" i="1"/>
  <c r="E30" i="1" s="1"/>
  <c r="S113" i="1"/>
  <c r="T114" i="1"/>
  <c r="U114" i="1" s="1"/>
  <c r="S114" i="1"/>
  <c r="U116" i="1"/>
  <c r="T116" i="1"/>
  <c r="S116" i="1"/>
  <c r="T117" i="1"/>
  <c r="U122" i="1"/>
  <c r="U123" i="1"/>
  <c r="T123" i="1"/>
  <c r="S123" i="1"/>
  <c r="I127" i="1"/>
  <c r="I32" i="1" s="1"/>
  <c r="M127" i="1"/>
  <c r="M32" i="1" s="1"/>
  <c r="Q127" i="1"/>
  <c r="Q32" i="1" s="1"/>
  <c r="O127" i="1"/>
  <c r="O32" i="1" s="1"/>
  <c r="U131" i="1"/>
  <c r="U132" i="1"/>
  <c r="T132" i="1"/>
  <c r="S132" i="1"/>
  <c r="S138" i="1"/>
  <c r="T139" i="1"/>
  <c r="S139" i="1"/>
  <c r="U141" i="1"/>
  <c r="T141" i="1"/>
  <c r="S141" i="1"/>
  <c r="T142" i="1"/>
  <c r="U147" i="1"/>
  <c r="U148" i="1"/>
  <c r="T148" i="1"/>
  <c r="S148" i="1"/>
  <c r="S156" i="1"/>
  <c r="U156" i="1"/>
  <c r="T156" i="1"/>
  <c r="T160" i="1"/>
  <c r="U166" i="1"/>
  <c r="T166" i="1"/>
  <c r="S166" i="1"/>
  <c r="S168" i="1"/>
  <c r="U168" i="1"/>
  <c r="S172" i="1"/>
  <c r="U172" i="1"/>
  <c r="T172" i="1"/>
  <c r="T176" i="1"/>
  <c r="U182" i="1"/>
  <c r="T182" i="1"/>
  <c r="S182" i="1"/>
  <c r="S184" i="1"/>
  <c r="U184" i="1"/>
  <c r="S188" i="1"/>
  <c r="U188" i="1"/>
  <c r="T188" i="1"/>
  <c r="T192" i="1"/>
  <c r="U198" i="1"/>
  <c r="T198" i="1"/>
  <c r="S198" i="1"/>
  <c r="I272" i="1"/>
  <c r="O272" i="1"/>
  <c r="U53" i="1"/>
  <c r="U78" i="1"/>
  <c r="T115" i="1"/>
  <c r="U115" i="1" s="1"/>
  <c r="S115" i="1"/>
  <c r="S124" i="1"/>
  <c r="S133" i="1"/>
  <c r="S149" i="1"/>
  <c r="S180" i="1"/>
  <c r="U180" i="1"/>
  <c r="T180" i="1"/>
  <c r="S196" i="1"/>
  <c r="U196" i="1"/>
  <c r="T196" i="1"/>
  <c r="H32" i="1"/>
  <c r="S89" i="1"/>
  <c r="T90" i="1"/>
  <c r="S90" i="1"/>
  <c r="H93" i="1"/>
  <c r="J92" i="1"/>
  <c r="T94" i="1"/>
  <c r="U100" i="1"/>
  <c r="T100" i="1"/>
  <c r="S100" i="1"/>
  <c r="T110" i="1"/>
  <c r="S110" i="1"/>
  <c r="H109" i="1"/>
  <c r="L109" i="1"/>
  <c r="L30" i="1" s="1"/>
  <c r="P109" i="1"/>
  <c r="P30" i="1" s="1"/>
  <c r="T112" i="1"/>
  <c r="U112" i="1" s="1"/>
  <c r="S112" i="1"/>
  <c r="T113" i="1"/>
  <c r="U119" i="1"/>
  <c r="T119" i="1"/>
  <c r="S119" i="1"/>
  <c r="D127" i="1"/>
  <c r="D32" i="1" s="1"/>
  <c r="U128" i="1"/>
  <c r="T128" i="1"/>
  <c r="S128" i="1"/>
  <c r="N127" i="1"/>
  <c r="N32" i="1" s="1"/>
  <c r="T135" i="1"/>
  <c r="S135" i="1"/>
  <c r="U137" i="1"/>
  <c r="T137" i="1"/>
  <c r="S137" i="1"/>
  <c r="T138" i="1"/>
  <c r="U144" i="1"/>
  <c r="T144" i="1"/>
  <c r="S144" i="1"/>
  <c r="T151" i="1"/>
  <c r="S151" i="1"/>
  <c r="T153" i="1"/>
  <c r="S153" i="1"/>
  <c r="U153" i="1"/>
  <c r="T159" i="1"/>
  <c r="T169" i="1"/>
  <c r="S169" i="1"/>
  <c r="U169" i="1"/>
  <c r="T175" i="1"/>
  <c r="T185" i="1"/>
  <c r="S185" i="1"/>
  <c r="U185" i="1"/>
  <c r="T191" i="1"/>
  <c r="U206" i="1"/>
  <c r="T206" i="1"/>
  <c r="S206" i="1"/>
  <c r="T82" i="1"/>
  <c r="U89" i="1"/>
  <c r="U94" i="1"/>
  <c r="U98" i="1"/>
  <c r="U102" i="1"/>
  <c r="U103" i="1"/>
  <c r="U113" i="1"/>
  <c r="U117" i="1"/>
  <c r="U121" i="1"/>
  <c r="U125" i="1"/>
  <c r="U130" i="1"/>
  <c r="U134" i="1"/>
  <c r="U138" i="1"/>
  <c r="U142" i="1"/>
  <c r="U146" i="1"/>
  <c r="U150" i="1"/>
  <c r="S155" i="1"/>
  <c r="S163" i="1"/>
  <c r="S171" i="1"/>
  <c r="S179" i="1"/>
  <c r="S187" i="1"/>
  <c r="S195" i="1"/>
  <c r="S203" i="1"/>
  <c r="U210" i="1"/>
  <c r="T210" i="1"/>
  <c r="S210" i="1"/>
  <c r="K92" i="1"/>
  <c r="T106" i="1"/>
  <c r="J127" i="1"/>
  <c r="J32" i="1" s="1"/>
  <c r="U154" i="1"/>
  <c r="T154" i="1"/>
  <c r="S154" i="1"/>
  <c r="T155" i="1"/>
  <c r="T157" i="1"/>
  <c r="S157" i="1"/>
  <c r="U162" i="1"/>
  <c r="T162" i="1"/>
  <c r="S162" i="1"/>
  <c r="T163" i="1"/>
  <c r="T165" i="1"/>
  <c r="S165" i="1"/>
  <c r="U170" i="1"/>
  <c r="T170" i="1"/>
  <c r="S170" i="1"/>
  <c r="T171" i="1"/>
  <c r="T173" i="1"/>
  <c r="S173" i="1"/>
  <c r="U178" i="1"/>
  <c r="T178" i="1"/>
  <c r="S178" i="1"/>
  <c r="T179" i="1"/>
  <c r="T181" i="1"/>
  <c r="S181" i="1"/>
  <c r="U186" i="1"/>
  <c r="T186" i="1"/>
  <c r="S186" i="1"/>
  <c r="T187" i="1"/>
  <c r="T189" i="1"/>
  <c r="S189" i="1"/>
  <c r="U194" i="1"/>
  <c r="T194" i="1"/>
  <c r="S194" i="1"/>
  <c r="T195" i="1"/>
  <c r="T197" i="1"/>
  <c r="S197" i="1"/>
  <c r="U202" i="1"/>
  <c r="T202" i="1"/>
  <c r="S202" i="1"/>
  <c r="T203" i="1"/>
  <c r="T204" i="1"/>
  <c r="T205" i="1"/>
  <c r="S205" i="1"/>
  <c r="G272" i="1"/>
  <c r="S274" i="1"/>
  <c r="T275" i="1"/>
  <c r="S275" i="1"/>
  <c r="J109" i="1"/>
  <c r="J30" i="1" s="1"/>
  <c r="K127" i="1"/>
  <c r="K32" i="1" s="1"/>
  <c r="S159" i="1"/>
  <c r="S167" i="1"/>
  <c r="S175" i="1"/>
  <c r="S183" i="1"/>
  <c r="S191" i="1"/>
  <c r="S199" i="1"/>
  <c r="U204" i="1"/>
  <c r="S207" i="1"/>
  <c r="T209" i="1"/>
  <c r="S209" i="1"/>
  <c r="H273" i="1"/>
  <c r="J272" i="1"/>
  <c r="U208" i="1"/>
  <c r="U274" i="1"/>
  <c r="K272" i="1"/>
  <c r="J27" i="1" l="1"/>
  <c r="S54" i="1"/>
  <c r="T54" i="1"/>
  <c r="U54" i="1" s="1"/>
  <c r="H51" i="1"/>
  <c r="I49" i="1"/>
  <c r="I27" i="1"/>
  <c r="I26" i="1" s="1"/>
  <c r="I25" i="1" s="1"/>
  <c r="E49" i="1"/>
  <c r="E48" i="1" s="1"/>
  <c r="L26" i="1"/>
  <c r="L25" i="1" s="1"/>
  <c r="G48" i="1"/>
  <c r="S109" i="1"/>
  <c r="H30" i="1"/>
  <c r="T109" i="1"/>
  <c r="U109" i="1" s="1"/>
  <c r="H92" i="1"/>
  <c r="U93" i="1"/>
  <c r="T93" i="1"/>
  <c r="S93" i="1"/>
  <c r="U32" i="1"/>
  <c r="T32" i="1"/>
  <c r="S32" i="1"/>
  <c r="I250" i="1"/>
  <c r="I41" i="1" s="1"/>
  <c r="I46" i="1"/>
  <c r="N27" i="1"/>
  <c r="N26" i="1" s="1"/>
  <c r="N25" i="1" s="1"/>
  <c r="N49" i="1"/>
  <c r="N48" i="1" s="1"/>
  <c r="O48" i="1"/>
  <c r="G25" i="1"/>
  <c r="H73" i="1"/>
  <c r="T75" i="1"/>
  <c r="U75" i="1" s="1"/>
  <c r="S75" i="1"/>
  <c r="O250" i="1"/>
  <c r="O41" i="1" s="1"/>
  <c r="O46" i="1"/>
  <c r="J250" i="1"/>
  <c r="J41" i="1" s="1"/>
  <c r="J46" i="1"/>
  <c r="K81" i="1"/>
  <c r="K28" i="1" s="1"/>
  <c r="S127" i="1"/>
  <c r="Q49" i="1"/>
  <c r="Q48" i="1" s="1"/>
  <c r="O26" i="1"/>
  <c r="O25" i="1" s="1"/>
  <c r="M26" i="1"/>
  <c r="M25" i="1" s="1"/>
  <c r="D26" i="1"/>
  <c r="D25" i="1" s="1"/>
  <c r="T88" i="1"/>
  <c r="U88" i="1" s="1"/>
  <c r="H86" i="1"/>
  <c r="S88" i="1"/>
  <c r="K250" i="1"/>
  <c r="K41" i="1" s="1"/>
  <c r="K46" i="1"/>
  <c r="H272" i="1"/>
  <c r="U273" i="1"/>
  <c r="T273" i="1"/>
  <c r="S273" i="1"/>
  <c r="G250" i="1"/>
  <c r="G41" i="1" s="1"/>
  <c r="G46" i="1"/>
  <c r="U127" i="1"/>
  <c r="S57" i="1"/>
  <c r="T57" i="1"/>
  <c r="U57" i="1" s="1"/>
  <c r="J81" i="1"/>
  <c r="J28" i="1" s="1"/>
  <c r="K27" i="1"/>
  <c r="K26" i="1" s="1"/>
  <c r="K25" i="1" s="1"/>
  <c r="K49" i="1"/>
  <c r="T127" i="1"/>
  <c r="E26" i="1"/>
  <c r="E25" i="1" s="1"/>
  <c r="L49" i="1"/>
  <c r="L48" i="1" s="1"/>
  <c r="M49" i="1"/>
  <c r="M48" i="1" s="1"/>
  <c r="D49" i="1"/>
  <c r="D48" i="1" s="1"/>
  <c r="T73" i="1" l="1"/>
  <c r="U73" i="1" s="1"/>
  <c r="S73" i="1"/>
  <c r="U30" i="1"/>
  <c r="T30" i="1"/>
  <c r="S30" i="1"/>
  <c r="U51" i="1"/>
  <c r="H50" i="1"/>
  <c r="T51" i="1"/>
  <c r="S51" i="1"/>
  <c r="J26" i="1"/>
  <c r="J25" i="1" s="1"/>
  <c r="U92" i="1"/>
  <c r="T92" i="1"/>
  <c r="S92" i="1"/>
  <c r="I48" i="1"/>
  <c r="K48" i="1"/>
  <c r="U272" i="1"/>
  <c r="T272" i="1"/>
  <c r="S272" i="1"/>
  <c r="H250" i="1"/>
  <c r="H46" i="1"/>
  <c r="T86" i="1"/>
  <c r="U86" i="1" s="1"/>
  <c r="S86" i="1"/>
  <c r="H85" i="1"/>
  <c r="J49" i="1"/>
  <c r="J48" i="1" s="1"/>
  <c r="T85" i="1" l="1"/>
  <c r="S85" i="1"/>
  <c r="U85" i="1"/>
  <c r="H81" i="1"/>
  <c r="H27" i="1"/>
  <c r="T50" i="1"/>
  <c r="U50" i="1" s="1"/>
  <c r="S50" i="1"/>
  <c r="T250" i="1"/>
  <c r="S250" i="1"/>
  <c r="U250" i="1"/>
  <c r="H41" i="1"/>
  <c r="U46" i="1"/>
  <c r="T46" i="1"/>
  <c r="S46" i="1"/>
  <c r="T81" i="1" l="1"/>
  <c r="U81" i="1" s="1"/>
  <c r="H28" i="1"/>
  <c r="S81" i="1"/>
  <c r="H49" i="1"/>
  <c r="U41" i="1"/>
  <c r="T41" i="1"/>
  <c r="S41" i="1"/>
  <c r="T27" i="1"/>
  <c r="U27" i="1" s="1"/>
  <c r="S27" i="1"/>
  <c r="T28" i="1" l="1"/>
  <c r="U28" i="1" s="1"/>
  <c r="S28" i="1"/>
  <c r="H26" i="1"/>
  <c r="H48" i="1"/>
  <c r="S49" i="1"/>
  <c r="T49" i="1"/>
  <c r="U49" i="1" s="1"/>
  <c r="U26" i="1" l="1"/>
  <c r="H25" i="1"/>
  <c r="T26" i="1"/>
  <c r="S26" i="1"/>
  <c r="U48" i="1"/>
  <c r="T48" i="1"/>
  <c r="S48" i="1"/>
  <c r="U25" i="1" l="1"/>
  <c r="T25" i="1"/>
  <c r="S25" i="1"/>
</calcChain>
</file>

<file path=xl/sharedStrings.xml><?xml version="1.0" encoding="utf-8"?>
<sst xmlns="http://schemas.openxmlformats.org/spreadsheetml/2006/main" count="1699" uniqueCount="532">
  <si>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</si>
  <si>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</si>
  <si>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</si>
  <si>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</si>
  <si>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</si>
  <si>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</si>
  <si>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</si>
  <si>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</si>
  <si>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</si>
  <si>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</si>
  <si>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01.01.2023 в прогнозных ценах соответствующих лет, млн. рублей 
(без НДС) </t>
  </si>
  <si>
    <t xml:space="preserve">Остаток освоения капитальных вложений 
на  01.01.2023,  
млн. рублей 
(без НДС) </t>
  </si>
  <si>
    <t xml:space="preserve">Освоение капитальных вложений 2023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</si>
  <si>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</si>
  <si>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</si>
  <si>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</si>
  <si>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</si>
  <si>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</si>
  <si>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</si>
  <si>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</si>
  <si>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</si>
  <si>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</si>
  <si>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</si>
  <si>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</si>
  <si>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</si>
  <si>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</si>
  <si>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</si>
  <si>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</si>
  <si>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</si>
  <si>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</si>
  <si>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</si>
  <si>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</si>
  <si>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</si>
  <si>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</si>
  <si>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</si>
  <si>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</si>
  <si>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</si>
  <si>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</si>
  <si>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</si>
  <si>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</si>
  <si>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</si>
  <si>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</si>
  <si>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</si>
  <si>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</si>
  <si>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</si>
  <si>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</si>
  <si>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</si>
  <si>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</si>
  <si>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</si>
  <si>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</si>
  <si>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</si>
  <si>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</si>
  <si>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</si>
  <si>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</si>
  <si>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</si>
  <si>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</si>
  <si>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</si>
  <si>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</si>
  <si>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</si>
  <si>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</si>
  <si>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</si>
  <si>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</si>
  <si>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</si>
  <si>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</si>
  <si>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</si>
  <si>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</si>
  <si>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</si>
  <si>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</si>
  <si>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</si>
  <si>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</si>
  <si>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</si>
  <si>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</si>
  <si>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</si>
  <si>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</si>
  <si>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</si>
  <si>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</si>
  <si>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</si>
  <si>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 xml:space="preserve">Исполнение обязательств по договору ТП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</si>
  <si>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</si>
  <si>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</si>
  <si>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Отклонение обусловлено необходимостью корректировки ПСД в связи с удорожанием основных материалов и заключения доп соглашения</t>
  </si>
  <si>
    <t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</t>
  </si>
  <si>
    <t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t>
  </si>
  <si>
    <t>Отклонение вызвано опережением графика выполнения работ и поставки оборудования подрядной организацией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</si>
  <si>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</si>
  <si>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</si>
  <si>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</si>
  <si>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</si>
  <si>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</si>
  <si>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</si>
  <si>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</si>
  <si>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</si>
  <si>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</si>
  <si>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</si>
  <si>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</si>
  <si>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</si>
  <si>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</si>
  <si>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</si>
  <si>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</si>
  <si>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</si>
  <si>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</si>
  <si>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</si>
  <si>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</si>
  <si>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</si>
  <si>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По согласованию с Заявителем работы по реконструкции перенесены на 2024 год</t>
  </si>
  <si>
    <t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</si>
  <si>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</si>
  <si>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</si>
  <si>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</si>
  <si>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</si>
  <si>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</si>
  <si>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</si>
  <si>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</si>
  <si>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</si>
  <si>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</si>
  <si>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</si>
  <si>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</si>
  <si>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</si>
  <si>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 xml:space="preserve">  Отказ Северо-Кавказского РДУ на заявки  АО "Чеченэнерго"  № 509 и №436  по  отключению  линии до сентября 2023 года  для проведения работ подрядчиком. </t>
  </si>
  <si>
    <t>Отклонение обусловлено корректировкой сметной документации, связанной с удорожанием материалов, необходимых для завершения строительно-монтажных работ.  Скорректирвоанная ПСД направлена в ГАУ «Управление государственной экспертизы ЧР»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</si>
  <si>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</si>
  <si>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</si>
  <si>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</si>
  <si>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</si>
  <si>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</t>
  </si>
  <si>
    <t>Начислены затраты на содержание службы заказчика-застройщика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</si>
  <si>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</si>
  <si>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</si>
  <si>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</si>
  <si>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</si>
  <si>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</si>
  <si>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</si>
  <si>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</si>
  <si>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</si>
  <si>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</si>
  <si>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</si>
  <si>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</si>
  <si>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</si>
  <si>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</si>
  <si>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</si>
  <si>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Отлконение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освоения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</si>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</sst>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104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 applyAlignment="1">
      <alignment horizontal="left"/>
    </xf>
    <xf numFmtId="0" fontId="7" fillId="0" borderId="0" xfId="2" applyFont="1" applyFill="1"/>
    <xf numFmtId="164" fontId="7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right" vertical="center"/>
    </xf>
    <xf numFmtId="164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/>
    </xf>
    <xf numFmtId="2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right" vertical="center"/>
    </xf>
    <xf numFmtId="9" fontId="9" fillId="0" borderId="0" xfId="2" applyNumberFormat="1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5" fillId="0" borderId="2" xfId="8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166" fontId="5" fillId="0" borderId="2" xfId="8" applyNumberFormat="1" applyFont="1" applyFill="1" applyBorder="1" applyAlignment="1">
      <alignment horizontal="center" vertical="center"/>
    </xf>
    <xf numFmtId="164" fontId="2" fillId="0" borderId="2" xfId="7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left" vertical="center" wrapText="1"/>
    </xf>
    <xf numFmtId="164" fontId="2" fillId="0" borderId="2" xfId="1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3" fillId="0" borderId="0" xfId="2" applyFont="1" applyFill="1" applyAlignment="1">
      <alignment horizontal="left"/>
    </xf>
    <xf numFmtId="0" fontId="13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" xfId="8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X324"/>
  <sheetViews>
    <sheetView tabSelected="1" showRuler="0" zoomScale="70" zoomScaleNormal="60" zoomScaleSheetLayoutView="55" workbookViewId="0">
      <selection activeCell="E24" sqref="E24"/>
    </sheetView>
  </sheetViews>
  <sheetFormatPr defaultColWidth="10.28515625" defaultRowHeight="15.75" x14ac:dyDescent="0.25"/>
  <cols>
    <col min="1" max="1" width="11.85546875" style="10" customWidth="1"/>
    <col min="2" max="2" width="59.42578125" style="2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8" width="12.7109375" style="11" customWidth="1"/>
    <col min="9" max="9" width="13.140625" style="11" customWidth="1"/>
    <col min="10" max="11" width="10" style="11" customWidth="1"/>
    <col min="12" max="12" width="11.85546875" style="11" customWidth="1"/>
    <col min="13" max="13" width="10" style="11" customWidth="1"/>
    <col min="14" max="14" width="11.85546875" style="11" customWidth="1"/>
    <col min="15" max="15" width="10" style="11" customWidth="1"/>
    <col min="16" max="17" width="12.5703125" style="11" customWidth="1"/>
    <col min="18" max="18" width="11.140625" style="11" customWidth="1"/>
    <col min="19" max="19" width="11.85546875" style="11" customWidth="1"/>
    <col min="20" max="20" width="12.28515625" style="73" customWidth="1"/>
    <col min="21" max="21" width="10.28515625" style="11" customWidth="1"/>
    <col min="22" max="22" width="91.5703125" style="11" customWidth="1"/>
    <col min="23" max="23" width="16.5703125" style="1" customWidth="1"/>
    <col min="24" max="24" width="18.5703125" style="1" customWidth="1"/>
    <col min="25" max="45" width="10.28515625" style="1" customWidth="1"/>
    <col min="46" max="16384" width="10.28515625" style="1"/>
  </cols>
  <sheetData>
    <row r="1" spans="1:22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 t="s">
        <v>0</v>
      </c>
    </row>
    <row r="2" spans="1:22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4" t="s">
        <v>1</v>
      </c>
    </row>
    <row r="3" spans="1:22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 t="s">
        <v>2</v>
      </c>
    </row>
    <row r="4" spans="1:22" s="5" customFormat="1" ht="18.75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2" s="5" customFormat="1" ht="18.75" customHeight="1" x14ac:dyDescent="0.3">
      <c r="A5" s="101" t="s">
        <v>270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</row>
    <row r="6" spans="1:22" s="5" customFormat="1" ht="18.75" x14ac:dyDescent="0.3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5" customFormat="1" ht="18.75" customHeight="1" x14ac:dyDescent="0.3">
      <c r="A7" s="101" t="s">
        <v>271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</row>
    <row r="8" spans="1:22" x14ac:dyDescent="0.25">
      <c r="A8" s="94" t="s">
        <v>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</row>
    <row r="9" spans="1:22" x14ac:dyDescent="0.25">
      <c r="A9" s="8"/>
      <c r="B9" s="9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18.75" x14ac:dyDescent="0.3">
      <c r="A10" s="102" t="s">
        <v>272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</row>
    <row r="11" spans="1:22" x14ac:dyDescent="0.25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x14ac:dyDescent="0.25">
      <c r="A12" s="103" t="s">
        <v>273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</row>
    <row r="13" spans="1:22" x14ac:dyDescent="0.25">
      <c r="A13" s="94" t="s">
        <v>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</row>
    <row r="14" spans="1:22" ht="18.75" customHeight="1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ht="18.75" customHeight="1" x14ac:dyDescent="0.25">
      <c r="J15" s="12"/>
      <c r="K15" s="12"/>
      <c r="L15" s="12"/>
      <c r="M15" s="12"/>
      <c r="N15" s="12"/>
      <c r="O15" s="12"/>
      <c r="P15" s="12"/>
      <c r="Q15" s="12"/>
      <c r="R15" s="12"/>
      <c r="T15" s="13"/>
      <c r="U15" s="14"/>
      <c r="V15" s="15"/>
    </row>
    <row r="16" spans="1:22" s="18" customFormat="1" ht="18.75" x14ac:dyDescent="0.25">
      <c r="A16" s="16"/>
      <c r="B16" s="17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20"/>
      <c r="U16" s="19"/>
      <c r="V16" s="21"/>
    </row>
    <row r="18" spans="1:24" s="18" customFormat="1" x14ac:dyDescent="0.25">
      <c r="A18" s="16"/>
      <c r="B18" s="17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4"/>
    </row>
    <row r="19" spans="1:24" s="18" customFormat="1" x14ac:dyDescent="0.25">
      <c r="A19" s="16"/>
      <c r="B19" s="17"/>
      <c r="D19" s="25"/>
      <c r="E19" s="26"/>
      <c r="F19" s="25"/>
      <c r="G19" s="25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3"/>
      <c r="S19" s="23"/>
      <c r="T19" s="23"/>
      <c r="U19" s="28"/>
      <c r="V19" s="24"/>
    </row>
    <row r="20" spans="1:24" ht="96" customHeight="1" x14ac:dyDescent="0.25">
      <c r="A20" s="90" t="s">
        <v>6</v>
      </c>
      <c r="B20" s="96" t="s">
        <v>7</v>
      </c>
      <c r="C20" s="93" t="s">
        <v>8</v>
      </c>
      <c r="D20" s="90" t="s">
        <v>9</v>
      </c>
      <c r="E20" s="90" t="s">
        <v>10</v>
      </c>
      <c r="F20" s="93" t="s">
        <v>11</v>
      </c>
      <c r="G20" s="93"/>
      <c r="H20" s="97" t="s">
        <v>12</v>
      </c>
      <c r="I20" s="98"/>
      <c r="J20" s="98"/>
      <c r="K20" s="98"/>
      <c r="L20" s="98"/>
      <c r="M20" s="98"/>
      <c r="N20" s="98"/>
      <c r="O20" s="98"/>
      <c r="P20" s="98"/>
      <c r="Q20" s="99"/>
      <c r="R20" s="93" t="s">
        <v>13</v>
      </c>
      <c r="S20" s="93"/>
      <c r="T20" s="84" t="s">
        <v>14</v>
      </c>
      <c r="U20" s="85"/>
      <c r="V20" s="90" t="s">
        <v>15</v>
      </c>
    </row>
    <row r="21" spans="1:24" x14ac:dyDescent="0.25">
      <c r="A21" s="91"/>
      <c r="B21" s="96"/>
      <c r="C21" s="93"/>
      <c r="D21" s="91"/>
      <c r="E21" s="91"/>
      <c r="F21" s="80" t="s">
        <v>16</v>
      </c>
      <c r="G21" s="80" t="s">
        <v>17</v>
      </c>
      <c r="H21" s="93" t="s">
        <v>18</v>
      </c>
      <c r="I21" s="93"/>
      <c r="J21" s="93" t="s">
        <v>19</v>
      </c>
      <c r="K21" s="93"/>
      <c r="L21" s="93" t="s">
        <v>20</v>
      </c>
      <c r="M21" s="93"/>
      <c r="N21" s="84" t="s">
        <v>21</v>
      </c>
      <c r="O21" s="85"/>
      <c r="P21" s="84" t="s">
        <v>22</v>
      </c>
      <c r="Q21" s="85"/>
      <c r="R21" s="80" t="s">
        <v>16</v>
      </c>
      <c r="S21" s="80" t="s">
        <v>17</v>
      </c>
      <c r="T21" s="86"/>
      <c r="U21" s="87"/>
      <c r="V21" s="91"/>
    </row>
    <row r="22" spans="1:24" x14ac:dyDescent="0.25">
      <c r="A22" s="91"/>
      <c r="B22" s="96"/>
      <c r="C22" s="93"/>
      <c r="D22" s="91"/>
      <c r="E22" s="91"/>
      <c r="F22" s="80"/>
      <c r="G22" s="80"/>
      <c r="H22" s="93"/>
      <c r="I22" s="93"/>
      <c r="J22" s="93"/>
      <c r="K22" s="93"/>
      <c r="L22" s="93"/>
      <c r="M22" s="93"/>
      <c r="N22" s="88"/>
      <c r="O22" s="89"/>
      <c r="P22" s="88"/>
      <c r="Q22" s="89"/>
      <c r="R22" s="80"/>
      <c r="S22" s="80"/>
      <c r="T22" s="88"/>
      <c r="U22" s="89"/>
      <c r="V22" s="91"/>
    </row>
    <row r="23" spans="1:24" ht="54" customHeight="1" x14ac:dyDescent="0.25">
      <c r="A23" s="92"/>
      <c r="B23" s="96"/>
      <c r="C23" s="93"/>
      <c r="D23" s="92"/>
      <c r="E23" s="92"/>
      <c r="F23" s="80"/>
      <c r="G23" s="80"/>
      <c r="H23" s="29" t="s">
        <v>23</v>
      </c>
      <c r="I23" s="29" t="s">
        <v>24</v>
      </c>
      <c r="J23" s="29" t="s">
        <v>23</v>
      </c>
      <c r="K23" s="29" t="s">
        <v>24</v>
      </c>
      <c r="L23" s="29" t="s">
        <v>23</v>
      </c>
      <c r="M23" s="29" t="s">
        <v>24</v>
      </c>
      <c r="N23" s="30" t="s">
        <v>23</v>
      </c>
      <c r="O23" s="30" t="s">
        <v>24</v>
      </c>
      <c r="P23" s="30" t="s">
        <v>23</v>
      </c>
      <c r="Q23" s="30" t="s">
        <v>24</v>
      </c>
      <c r="R23" s="80"/>
      <c r="S23" s="80"/>
      <c r="T23" s="31" t="s">
        <v>25</v>
      </c>
      <c r="U23" s="31" t="s">
        <v>26</v>
      </c>
      <c r="V23" s="92"/>
    </row>
    <row r="24" spans="1:24" ht="36" customHeight="1" x14ac:dyDescent="0.25">
      <c r="A24" s="32">
        <v>1</v>
      </c>
      <c r="B24" s="33">
        <f t="shared" ref="B24:V24" si="0">A24+1</f>
        <v>2</v>
      </c>
      <c r="C24" s="34">
        <f t="shared" si="0"/>
        <v>3</v>
      </c>
      <c r="D24" s="34">
        <f t="shared" si="0"/>
        <v>4</v>
      </c>
      <c r="E24" s="34">
        <f t="shared" si="0"/>
        <v>5</v>
      </c>
      <c r="F24" s="34">
        <f t="shared" si="0"/>
        <v>6</v>
      </c>
      <c r="G24" s="34">
        <f t="shared" si="0"/>
        <v>7</v>
      </c>
      <c r="H24" s="34">
        <f t="shared" si="0"/>
        <v>8</v>
      </c>
      <c r="I24" s="34">
        <f t="shared" si="0"/>
        <v>9</v>
      </c>
      <c r="J24" s="34">
        <f t="shared" si="0"/>
        <v>10</v>
      </c>
      <c r="K24" s="34">
        <f t="shared" si="0"/>
        <v>11</v>
      </c>
      <c r="L24" s="34">
        <f t="shared" si="0"/>
        <v>12</v>
      </c>
      <c r="M24" s="34">
        <f t="shared" si="0"/>
        <v>13</v>
      </c>
      <c r="N24" s="34">
        <f t="shared" si="0"/>
        <v>14</v>
      </c>
      <c r="O24" s="34">
        <f t="shared" si="0"/>
        <v>15</v>
      </c>
      <c r="P24" s="34">
        <f t="shared" si="0"/>
        <v>16</v>
      </c>
      <c r="Q24" s="34">
        <f t="shared" si="0"/>
        <v>17</v>
      </c>
      <c r="R24" s="34">
        <f t="shared" si="0"/>
        <v>18</v>
      </c>
      <c r="S24" s="34">
        <f t="shared" si="0"/>
        <v>19</v>
      </c>
      <c r="T24" s="34">
        <f t="shared" si="0"/>
        <v>20</v>
      </c>
      <c r="U24" s="34">
        <f t="shared" si="0"/>
        <v>21</v>
      </c>
      <c r="V24" s="34">
        <f t="shared" si="0"/>
        <v>22</v>
      </c>
    </row>
    <row r="25" spans="1:24" ht="31.5" customHeight="1" x14ac:dyDescent="0.25">
      <c r="A25" s="35">
        <v>0</v>
      </c>
      <c r="B25" s="33" t="s">
        <v>27</v>
      </c>
      <c r="C25" s="36" t="s">
        <v>28</v>
      </c>
      <c r="D25" s="37">
        <f>D26+D33+D41+D47</f>
        <v>1188.3686711864407</v>
      </c>
      <c r="E25" s="37">
        <f>E26+E33+E41+E47</f>
        <v>4746.9477325628168</v>
      </c>
      <c r="F25" s="38" t="s">
        <v>29</v>
      </c>
      <c r="G25" s="37">
        <f t="shared" ref="G25:Q25" si="1">G26+G33+G41+G47</f>
        <v>8346.620590224029</v>
      </c>
      <c r="H25" s="37">
        <f t="shared" si="1"/>
        <v>7287.9116630170756</v>
      </c>
      <c r="I25" s="37">
        <f t="shared" si="1"/>
        <v>381.27780788000001</v>
      </c>
      <c r="J25" s="37">
        <f t="shared" si="1"/>
        <v>457.4</v>
      </c>
      <c r="K25" s="37">
        <f t="shared" si="1"/>
        <v>77.123455160000006</v>
      </c>
      <c r="L25" s="37">
        <f t="shared" si="1"/>
        <v>1398.5</v>
      </c>
      <c r="M25" s="37">
        <f t="shared" si="1"/>
        <v>304.15435272000002</v>
      </c>
      <c r="N25" s="37">
        <f t="shared" si="1"/>
        <v>1496.3844160049637</v>
      </c>
      <c r="O25" s="37">
        <f t="shared" si="1"/>
        <v>0</v>
      </c>
      <c r="P25" s="37">
        <f t="shared" si="1"/>
        <v>3935.6272470121125</v>
      </c>
      <c r="Q25" s="37">
        <f t="shared" si="1"/>
        <v>0</v>
      </c>
      <c r="R25" s="39" t="s">
        <v>29</v>
      </c>
      <c r="S25" s="40">
        <f>IF(H25="нд","нд",G25-I25)</f>
        <v>7965.3427823440288</v>
      </c>
      <c r="T25" s="41">
        <f>IF(H25="нд","нд",(K25+M25)-(J25+L25))</f>
        <v>-1474.6221921200001</v>
      </c>
      <c r="U25" s="42">
        <f>IF(H25="нд","нд",IF((J25+L25)&gt;0,T25/(J25+L25),"-"))</f>
        <v>-0.79455907760116384</v>
      </c>
      <c r="V25" s="34" t="s">
        <v>29</v>
      </c>
      <c r="X25" s="43"/>
    </row>
    <row r="26" spans="1:24" ht="31.5" customHeight="1" x14ac:dyDescent="0.25">
      <c r="A26" s="35" t="s">
        <v>30</v>
      </c>
      <c r="B26" s="33" t="s">
        <v>31</v>
      </c>
      <c r="C26" s="36" t="s">
        <v>28</v>
      </c>
      <c r="D26" s="44">
        <f>D27+D28+D29+D30+D31+D32</f>
        <v>1188.3686711864407</v>
      </c>
      <c r="E26" s="44">
        <f>E27+E28+E29+E30+E31+E32</f>
        <v>4746.9477325628168</v>
      </c>
      <c r="F26" s="38" t="s">
        <v>29</v>
      </c>
      <c r="G26" s="44">
        <f t="shared" ref="G26:Q26" si="2">G27+G28+G29+G30+G31+G32</f>
        <v>8094.8838664716914</v>
      </c>
      <c r="H26" s="44">
        <f t="shared" si="2"/>
        <v>7251.1278386921122</v>
      </c>
      <c r="I26" s="44">
        <f t="shared" si="2"/>
        <v>381.27780788000001</v>
      </c>
      <c r="J26" s="44">
        <f t="shared" si="2"/>
        <v>457.4</v>
      </c>
      <c r="K26" s="44">
        <f t="shared" si="2"/>
        <v>77.123455160000006</v>
      </c>
      <c r="L26" s="44">
        <f t="shared" si="2"/>
        <v>1398.5</v>
      </c>
      <c r="M26" s="44">
        <f t="shared" si="2"/>
        <v>304.15435272000002</v>
      </c>
      <c r="N26" s="44">
        <f t="shared" si="2"/>
        <v>1459.60059168</v>
      </c>
      <c r="O26" s="44">
        <f t="shared" si="2"/>
        <v>0</v>
      </c>
      <c r="P26" s="44">
        <f t="shared" si="2"/>
        <v>3935.6272470121125</v>
      </c>
      <c r="Q26" s="44">
        <f t="shared" si="2"/>
        <v>0</v>
      </c>
      <c r="R26" s="39" t="s">
        <v>29</v>
      </c>
      <c r="S26" s="40">
        <f t="shared" ref="S26:S89" si="3">IF(H26="нд","нд",G26-I26)</f>
        <v>7713.6060585916912</v>
      </c>
      <c r="T26" s="41">
        <f t="shared" ref="T26:T89" si="4">IF(H26="нд","нд",(K26+M26)-(J26+L26))</f>
        <v>-1474.6221921200001</v>
      </c>
      <c r="U26" s="42">
        <f t="shared" ref="U26:U89" si="5">IF(H26="нд","нд",IF((J26+L26)&gt;0,T26/(J26+L26),"-"))</f>
        <v>-0.79455907760116384</v>
      </c>
      <c r="V26" s="34" t="s">
        <v>29</v>
      </c>
      <c r="X26" s="43"/>
    </row>
    <row r="27" spans="1:24" ht="31.5" customHeight="1" x14ac:dyDescent="0.25">
      <c r="A27" s="35" t="s">
        <v>32</v>
      </c>
      <c r="B27" s="33" t="s">
        <v>33</v>
      </c>
      <c r="C27" s="36" t="s">
        <v>28</v>
      </c>
      <c r="D27" s="45">
        <f>D50</f>
        <v>196.34014025423733</v>
      </c>
      <c r="E27" s="45">
        <f>E50</f>
        <v>938.15931475407774</v>
      </c>
      <c r="F27" s="38" t="s">
        <v>29</v>
      </c>
      <c r="G27" s="45">
        <f t="shared" ref="G27:Q27" si="6">G50</f>
        <v>3039.8286877042738</v>
      </c>
      <c r="H27" s="45">
        <f t="shared" si="6"/>
        <v>2617.576481982067</v>
      </c>
      <c r="I27" s="45">
        <f t="shared" si="6"/>
        <v>170.38044764999998</v>
      </c>
      <c r="J27" s="45">
        <f t="shared" si="6"/>
        <v>148.4</v>
      </c>
      <c r="K27" s="45">
        <f t="shared" si="6"/>
        <v>72.863894930000001</v>
      </c>
      <c r="L27" s="45">
        <f t="shared" si="6"/>
        <v>696.5</v>
      </c>
      <c r="M27" s="45">
        <f t="shared" si="6"/>
        <v>97.516552720000007</v>
      </c>
      <c r="N27" s="45">
        <f t="shared" si="6"/>
        <v>864.13</v>
      </c>
      <c r="O27" s="45">
        <f t="shared" si="6"/>
        <v>0</v>
      </c>
      <c r="P27" s="45">
        <f t="shared" si="6"/>
        <v>908.54648198206712</v>
      </c>
      <c r="Q27" s="45">
        <f t="shared" si="6"/>
        <v>0</v>
      </c>
      <c r="R27" s="39" t="s">
        <v>29</v>
      </c>
      <c r="S27" s="40">
        <f t="shared" si="3"/>
        <v>2869.4482400542738</v>
      </c>
      <c r="T27" s="41">
        <f t="shared" si="4"/>
        <v>-674.51955234999991</v>
      </c>
      <c r="U27" s="42">
        <f t="shared" si="5"/>
        <v>-0.79834246934548458</v>
      </c>
      <c r="V27" s="34" t="s">
        <v>29</v>
      </c>
      <c r="X27" s="43"/>
    </row>
    <row r="28" spans="1:24" ht="31.5" customHeight="1" x14ac:dyDescent="0.25">
      <c r="A28" s="35" t="s">
        <v>34</v>
      </c>
      <c r="B28" s="33" t="s">
        <v>35</v>
      </c>
      <c r="C28" s="36" t="s">
        <v>28</v>
      </c>
      <c r="D28" s="45">
        <f>D81</f>
        <v>641.65905141242933</v>
      </c>
      <c r="E28" s="45">
        <f>E81</f>
        <v>941.14028481873856</v>
      </c>
      <c r="F28" s="38" t="s">
        <v>29</v>
      </c>
      <c r="G28" s="45">
        <f t="shared" ref="G28:Q28" si="7">G81</f>
        <v>3718.2116091075513</v>
      </c>
      <c r="H28" s="45">
        <f t="shared" si="7"/>
        <v>3648.2834233767121</v>
      </c>
      <c r="I28" s="45">
        <f t="shared" si="7"/>
        <v>9.2795365699999994</v>
      </c>
      <c r="J28" s="45">
        <f t="shared" si="7"/>
        <v>147</v>
      </c>
      <c r="K28" s="45">
        <f t="shared" si="7"/>
        <v>1.46497754</v>
      </c>
      <c r="L28" s="45">
        <f t="shared" si="7"/>
        <v>310</v>
      </c>
      <c r="M28" s="45">
        <f t="shared" si="7"/>
        <v>7.8145590299999999</v>
      </c>
      <c r="N28" s="45">
        <f t="shared" si="7"/>
        <v>336.8646583466666</v>
      </c>
      <c r="O28" s="45">
        <f t="shared" si="7"/>
        <v>0</v>
      </c>
      <c r="P28" s="45">
        <f t="shared" si="7"/>
        <v>2854.4187650300455</v>
      </c>
      <c r="Q28" s="45">
        <f t="shared" si="7"/>
        <v>0</v>
      </c>
      <c r="R28" s="39" t="s">
        <v>29</v>
      </c>
      <c r="S28" s="40">
        <f t="shared" si="3"/>
        <v>3708.9320725375514</v>
      </c>
      <c r="T28" s="41">
        <f t="shared" si="4"/>
        <v>-447.72046343</v>
      </c>
      <c r="U28" s="42">
        <f t="shared" si="5"/>
        <v>-0.97969466833698027</v>
      </c>
      <c r="V28" s="34" t="s">
        <v>29</v>
      </c>
      <c r="X28" s="43"/>
    </row>
    <row r="29" spans="1:24" ht="31.5" customHeight="1" x14ac:dyDescent="0.25">
      <c r="A29" s="35" t="s">
        <v>36</v>
      </c>
      <c r="B29" s="33" t="s">
        <v>37</v>
      </c>
      <c r="C29" s="36" t="s">
        <v>28</v>
      </c>
      <c r="D29" s="45">
        <f>D106</f>
        <v>0</v>
      </c>
      <c r="E29" s="45">
        <f>E106</f>
        <v>0</v>
      </c>
      <c r="F29" s="38" t="s">
        <v>29</v>
      </c>
      <c r="G29" s="45">
        <f t="shared" ref="G29:Q29" si="8">G106</f>
        <v>0</v>
      </c>
      <c r="H29" s="45">
        <f t="shared" si="8"/>
        <v>0</v>
      </c>
      <c r="I29" s="45">
        <f t="shared" si="8"/>
        <v>0</v>
      </c>
      <c r="J29" s="45">
        <f t="shared" si="8"/>
        <v>0</v>
      </c>
      <c r="K29" s="45">
        <f t="shared" si="8"/>
        <v>0</v>
      </c>
      <c r="L29" s="45">
        <f t="shared" si="8"/>
        <v>0</v>
      </c>
      <c r="M29" s="45">
        <f t="shared" si="8"/>
        <v>0</v>
      </c>
      <c r="N29" s="45">
        <f t="shared" si="8"/>
        <v>0</v>
      </c>
      <c r="O29" s="45">
        <f t="shared" si="8"/>
        <v>0</v>
      </c>
      <c r="P29" s="45">
        <f t="shared" si="8"/>
        <v>0</v>
      </c>
      <c r="Q29" s="45">
        <f t="shared" si="8"/>
        <v>0</v>
      </c>
      <c r="R29" s="39" t="s">
        <v>29</v>
      </c>
      <c r="S29" s="40">
        <f t="shared" si="3"/>
        <v>0</v>
      </c>
      <c r="T29" s="41">
        <f t="shared" si="4"/>
        <v>0</v>
      </c>
      <c r="U29" s="42" t="str">
        <f t="shared" si="5"/>
        <v>-</v>
      </c>
      <c r="V29" s="34" t="s">
        <v>29</v>
      </c>
      <c r="X29" s="43"/>
    </row>
    <row r="30" spans="1:24" ht="31.5" customHeight="1" x14ac:dyDescent="0.25">
      <c r="A30" s="35" t="s">
        <v>38</v>
      </c>
      <c r="B30" s="33" t="s">
        <v>39</v>
      </c>
      <c r="C30" s="36" t="s">
        <v>28</v>
      </c>
      <c r="D30" s="45">
        <f t="shared" ref="D30:E30" si="9">D109</f>
        <v>279.23620833333331</v>
      </c>
      <c r="E30" s="45">
        <f t="shared" si="9"/>
        <v>1223.3582997999999</v>
      </c>
      <c r="F30" s="38" t="s">
        <v>29</v>
      </c>
      <c r="G30" s="45">
        <f t="shared" ref="G30:Q30" si="10">G109</f>
        <v>1097.9945840568662</v>
      </c>
      <c r="H30" s="45">
        <f t="shared" si="10"/>
        <v>984.66199999999992</v>
      </c>
      <c r="I30" s="45">
        <f t="shared" si="10"/>
        <v>5.5973618400000005</v>
      </c>
      <c r="J30" s="45">
        <f t="shared" si="10"/>
        <v>162</v>
      </c>
      <c r="K30" s="45">
        <f t="shared" si="10"/>
        <v>2.7945826899999999</v>
      </c>
      <c r="L30" s="45">
        <f t="shared" si="10"/>
        <v>392</v>
      </c>
      <c r="M30" s="45">
        <f t="shared" si="10"/>
        <v>2.8027791500000001</v>
      </c>
      <c r="N30" s="45">
        <f t="shared" si="10"/>
        <v>258</v>
      </c>
      <c r="O30" s="45">
        <f t="shared" si="10"/>
        <v>0</v>
      </c>
      <c r="P30" s="45">
        <f t="shared" si="10"/>
        <v>172.66199999999998</v>
      </c>
      <c r="Q30" s="45">
        <f t="shared" si="10"/>
        <v>0</v>
      </c>
      <c r="R30" s="39" t="s">
        <v>29</v>
      </c>
      <c r="S30" s="40">
        <f>IF(H30="нд","нд",G30-I30)</f>
        <v>1092.3972222168661</v>
      </c>
      <c r="T30" s="41">
        <f t="shared" si="4"/>
        <v>-548.40263816000004</v>
      </c>
      <c r="U30" s="42">
        <f t="shared" si="5"/>
        <v>-0.98989645877256327</v>
      </c>
      <c r="V30" s="34" t="s">
        <v>29</v>
      </c>
      <c r="X30" s="43"/>
    </row>
    <row r="31" spans="1:24" ht="31.5" customHeight="1" x14ac:dyDescent="0.25">
      <c r="A31" s="35" t="s">
        <v>40</v>
      </c>
      <c r="B31" s="33" t="s">
        <v>41</v>
      </c>
      <c r="C31" s="36" t="s">
        <v>28</v>
      </c>
      <c r="D31" s="45">
        <f>D126</f>
        <v>0</v>
      </c>
      <c r="E31" s="45">
        <f>E126</f>
        <v>0</v>
      </c>
      <c r="F31" s="38" t="s">
        <v>29</v>
      </c>
      <c r="G31" s="45">
        <f t="shared" ref="G31:Q32" si="11">G126</f>
        <v>0</v>
      </c>
      <c r="H31" s="45">
        <f t="shared" si="11"/>
        <v>0</v>
      </c>
      <c r="I31" s="45">
        <f t="shared" si="11"/>
        <v>0</v>
      </c>
      <c r="J31" s="45">
        <f t="shared" si="11"/>
        <v>0</v>
      </c>
      <c r="K31" s="45">
        <f t="shared" si="11"/>
        <v>0</v>
      </c>
      <c r="L31" s="45">
        <f t="shared" si="11"/>
        <v>0</v>
      </c>
      <c r="M31" s="45">
        <f t="shared" si="11"/>
        <v>0</v>
      </c>
      <c r="N31" s="45">
        <f t="shared" si="11"/>
        <v>0</v>
      </c>
      <c r="O31" s="45">
        <f t="shared" si="11"/>
        <v>0</v>
      </c>
      <c r="P31" s="45">
        <f t="shared" si="11"/>
        <v>0</v>
      </c>
      <c r="Q31" s="45">
        <f t="shared" si="11"/>
        <v>0</v>
      </c>
      <c r="R31" s="39" t="s">
        <v>29</v>
      </c>
      <c r="S31" s="40">
        <f t="shared" si="3"/>
        <v>0</v>
      </c>
      <c r="T31" s="41">
        <f t="shared" si="4"/>
        <v>0</v>
      </c>
      <c r="U31" s="42" t="str">
        <f t="shared" si="5"/>
        <v>-</v>
      </c>
      <c r="V31" s="34" t="s">
        <v>29</v>
      </c>
      <c r="X31" s="43"/>
    </row>
    <row r="32" spans="1:24" ht="31.5" customHeight="1" x14ac:dyDescent="0.25">
      <c r="A32" s="35" t="s">
        <v>42</v>
      </c>
      <c r="B32" s="33" t="s">
        <v>43</v>
      </c>
      <c r="C32" s="36" t="s">
        <v>28</v>
      </c>
      <c r="D32" s="45">
        <f>D127</f>
        <v>71.13327118644068</v>
      </c>
      <c r="E32" s="45">
        <f>E127</f>
        <v>1644.2898331900005</v>
      </c>
      <c r="F32" s="38" t="s">
        <v>29</v>
      </c>
      <c r="G32" s="45">
        <f t="shared" si="11"/>
        <v>238.84898560300002</v>
      </c>
      <c r="H32" s="45">
        <f t="shared" si="11"/>
        <v>0.60593333333333321</v>
      </c>
      <c r="I32" s="45">
        <f t="shared" si="11"/>
        <v>196.02046182000004</v>
      </c>
      <c r="J32" s="45">
        <f t="shared" si="11"/>
        <v>0</v>
      </c>
      <c r="K32" s="45">
        <f t="shared" si="11"/>
        <v>0</v>
      </c>
      <c r="L32" s="45">
        <f t="shared" si="11"/>
        <v>0</v>
      </c>
      <c r="M32" s="45">
        <f t="shared" si="11"/>
        <v>196.02046182000004</v>
      </c>
      <c r="N32" s="45">
        <f t="shared" si="11"/>
        <v>0.60593333333333321</v>
      </c>
      <c r="O32" s="45">
        <f t="shared" si="11"/>
        <v>0</v>
      </c>
      <c r="P32" s="45">
        <f t="shared" si="11"/>
        <v>0</v>
      </c>
      <c r="Q32" s="45">
        <f t="shared" si="11"/>
        <v>0</v>
      </c>
      <c r="R32" s="39" t="s">
        <v>29</v>
      </c>
      <c r="S32" s="40">
        <f t="shared" si="3"/>
        <v>42.82852378299998</v>
      </c>
      <c r="T32" s="41">
        <f t="shared" si="4"/>
        <v>196.02046182000004</v>
      </c>
      <c r="U32" s="42" t="str">
        <f t="shared" si="5"/>
        <v>-</v>
      </c>
      <c r="V32" s="34" t="s">
        <v>29</v>
      </c>
      <c r="X32" s="43"/>
    </row>
    <row r="33" spans="1:24" ht="31.5" customHeight="1" x14ac:dyDescent="0.25">
      <c r="A33" s="35" t="s">
        <v>44</v>
      </c>
      <c r="B33" s="33" t="s">
        <v>45</v>
      </c>
      <c r="C33" s="36" t="s">
        <v>28</v>
      </c>
      <c r="D33" s="45">
        <v>0</v>
      </c>
      <c r="E33" s="45">
        <v>0</v>
      </c>
      <c r="F33" s="38" t="s">
        <v>29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39" t="s">
        <v>29</v>
      </c>
      <c r="S33" s="40">
        <f t="shared" si="3"/>
        <v>0</v>
      </c>
      <c r="T33" s="41">
        <f t="shared" si="4"/>
        <v>0</v>
      </c>
      <c r="U33" s="42" t="str">
        <f t="shared" si="5"/>
        <v>-</v>
      </c>
      <c r="V33" s="34" t="s">
        <v>29</v>
      </c>
      <c r="X33" s="43"/>
    </row>
    <row r="34" spans="1:24" ht="31.5" customHeight="1" x14ac:dyDescent="0.25">
      <c r="A34" s="35" t="s">
        <v>46</v>
      </c>
      <c r="B34" s="33" t="s">
        <v>47</v>
      </c>
      <c r="C34" s="36" t="s">
        <v>28</v>
      </c>
      <c r="D34" s="45">
        <v>0</v>
      </c>
      <c r="E34" s="45">
        <v>0</v>
      </c>
      <c r="F34" s="38" t="s">
        <v>29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39" t="s">
        <v>29</v>
      </c>
      <c r="S34" s="40">
        <f t="shared" si="3"/>
        <v>0</v>
      </c>
      <c r="T34" s="41">
        <f t="shared" si="4"/>
        <v>0</v>
      </c>
      <c r="U34" s="42" t="str">
        <f t="shared" si="5"/>
        <v>-</v>
      </c>
      <c r="V34" s="34" t="s">
        <v>29</v>
      </c>
      <c r="X34" s="43"/>
    </row>
    <row r="35" spans="1:24" ht="31.5" customHeight="1" x14ac:dyDescent="0.25">
      <c r="A35" s="35" t="s">
        <v>48</v>
      </c>
      <c r="B35" s="33" t="s">
        <v>49</v>
      </c>
      <c r="C35" s="36" t="s">
        <v>28</v>
      </c>
      <c r="D35" s="45">
        <v>0</v>
      </c>
      <c r="E35" s="45">
        <v>0</v>
      </c>
      <c r="F35" s="38" t="s">
        <v>29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39" t="s">
        <v>29</v>
      </c>
      <c r="S35" s="40">
        <f t="shared" si="3"/>
        <v>0</v>
      </c>
      <c r="T35" s="41">
        <f t="shared" si="4"/>
        <v>0</v>
      </c>
      <c r="U35" s="42" t="str">
        <f t="shared" si="5"/>
        <v>-</v>
      </c>
      <c r="V35" s="34" t="s">
        <v>29</v>
      </c>
      <c r="X35" s="43"/>
    </row>
    <row r="36" spans="1:24" ht="31.5" customHeight="1" x14ac:dyDescent="0.25">
      <c r="A36" s="35" t="s">
        <v>50</v>
      </c>
      <c r="B36" s="33" t="s">
        <v>51</v>
      </c>
      <c r="C36" s="36" t="s">
        <v>28</v>
      </c>
      <c r="D36" s="45">
        <v>0</v>
      </c>
      <c r="E36" s="45">
        <v>0</v>
      </c>
      <c r="F36" s="38" t="s">
        <v>29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39" t="s">
        <v>29</v>
      </c>
      <c r="S36" s="40">
        <f t="shared" si="3"/>
        <v>0</v>
      </c>
      <c r="T36" s="41">
        <f t="shared" si="4"/>
        <v>0</v>
      </c>
      <c r="U36" s="42" t="str">
        <f t="shared" si="5"/>
        <v>-</v>
      </c>
      <c r="V36" s="34" t="s">
        <v>29</v>
      </c>
      <c r="X36" s="43"/>
    </row>
    <row r="37" spans="1:24" ht="31.5" customHeight="1" x14ac:dyDescent="0.25">
      <c r="A37" s="35" t="s">
        <v>52</v>
      </c>
      <c r="B37" s="33" t="s">
        <v>53</v>
      </c>
      <c r="C37" s="36" t="s">
        <v>28</v>
      </c>
      <c r="D37" s="45">
        <v>0</v>
      </c>
      <c r="E37" s="45">
        <v>0</v>
      </c>
      <c r="F37" s="38" t="s">
        <v>29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39" t="s">
        <v>29</v>
      </c>
      <c r="S37" s="40">
        <f t="shared" si="3"/>
        <v>0</v>
      </c>
      <c r="T37" s="41">
        <f t="shared" si="4"/>
        <v>0</v>
      </c>
      <c r="U37" s="42" t="str">
        <f t="shared" si="5"/>
        <v>-</v>
      </c>
      <c r="V37" s="34" t="s">
        <v>29</v>
      </c>
      <c r="X37" s="43"/>
    </row>
    <row r="38" spans="1:24" ht="31.5" customHeight="1" x14ac:dyDescent="0.25">
      <c r="A38" s="35" t="s">
        <v>54</v>
      </c>
      <c r="B38" s="33" t="s">
        <v>55</v>
      </c>
      <c r="C38" s="36" t="s">
        <v>28</v>
      </c>
      <c r="D38" s="45">
        <v>0</v>
      </c>
      <c r="E38" s="45">
        <v>0</v>
      </c>
      <c r="F38" s="38" t="s">
        <v>29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39" t="s">
        <v>29</v>
      </c>
      <c r="S38" s="40">
        <f t="shared" si="3"/>
        <v>0</v>
      </c>
      <c r="T38" s="41">
        <f t="shared" si="4"/>
        <v>0</v>
      </c>
      <c r="U38" s="42" t="str">
        <f t="shared" si="5"/>
        <v>-</v>
      </c>
      <c r="V38" s="34" t="s">
        <v>29</v>
      </c>
      <c r="X38" s="43"/>
    </row>
    <row r="39" spans="1:24" ht="31.5" customHeight="1" x14ac:dyDescent="0.25">
      <c r="A39" s="35" t="s">
        <v>56</v>
      </c>
      <c r="B39" s="33" t="s">
        <v>41</v>
      </c>
      <c r="C39" s="36" t="s">
        <v>28</v>
      </c>
      <c r="D39" s="45">
        <v>0</v>
      </c>
      <c r="E39" s="45">
        <v>0</v>
      </c>
      <c r="F39" s="38" t="s">
        <v>29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39" t="s">
        <v>29</v>
      </c>
      <c r="S39" s="40">
        <f t="shared" si="3"/>
        <v>0</v>
      </c>
      <c r="T39" s="41">
        <f t="shared" si="4"/>
        <v>0</v>
      </c>
      <c r="U39" s="42" t="str">
        <f t="shared" si="5"/>
        <v>-</v>
      </c>
      <c r="V39" s="34" t="s">
        <v>29</v>
      </c>
      <c r="X39" s="43"/>
    </row>
    <row r="40" spans="1:24" ht="31.5" customHeight="1" x14ac:dyDescent="0.25">
      <c r="A40" s="35" t="s">
        <v>57</v>
      </c>
      <c r="B40" s="33" t="s">
        <v>43</v>
      </c>
      <c r="C40" s="36" t="s">
        <v>28</v>
      </c>
      <c r="D40" s="45">
        <v>0</v>
      </c>
      <c r="E40" s="45">
        <v>0</v>
      </c>
      <c r="F40" s="38" t="s">
        <v>29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39" t="s">
        <v>29</v>
      </c>
      <c r="S40" s="40">
        <f t="shared" si="3"/>
        <v>0</v>
      </c>
      <c r="T40" s="41">
        <f t="shared" si="4"/>
        <v>0</v>
      </c>
      <c r="U40" s="42" t="str">
        <f t="shared" si="5"/>
        <v>-</v>
      </c>
      <c r="V40" s="34" t="s">
        <v>29</v>
      </c>
      <c r="X40" s="43"/>
    </row>
    <row r="41" spans="1:24" ht="31.5" customHeight="1" x14ac:dyDescent="0.25">
      <c r="A41" s="35" t="s">
        <v>58</v>
      </c>
      <c r="B41" s="33" t="s">
        <v>59</v>
      </c>
      <c r="C41" s="36" t="s">
        <v>28</v>
      </c>
      <c r="D41" s="45">
        <f>D250</f>
        <v>0</v>
      </c>
      <c r="E41" s="45">
        <f>E250</f>
        <v>0</v>
      </c>
      <c r="F41" s="38" t="s">
        <v>29</v>
      </c>
      <c r="G41" s="45">
        <f t="shared" ref="G41:Q42" si="12">G250</f>
        <v>251.73672375233721</v>
      </c>
      <c r="H41" s="45">
        <f t="shared" si="12"/>
        <v>36.783824324963661</v>
      </c>
      <c r="I41" s="45">
        <f t="shared" si="12"/>
        <v>0</v>
      </c>
      <c r="J41" s="45">
        <f t="shared" si="12"/>
        <v>0</v>
      </c>
      <c r="K41" s="45">
        <f t="shared" si="12"/>
        <v>0</v>
      </c>
      <c r="L41" s="45">
        <f t="shared" si="12"/>
        <v>0</v>
      </c>
      <c r="M41" s="45">
        <f t="shared" si="12"/>
        <v>0</v>
      </c>
      <c r="N41" s="45">
        <f t="shared" si="12"/>
        <v>36.783824324963661</v>
      </c>
      <c r="O41" s="45">
        <f t="shared" si="12"/>
        <v>0</v>
      </c>
      <c r="P41" s="45">
        <f t="shared" si="12"/>
        <v>0</v>
      </c>
      <c r="Q41" s="45">
        <f t="shared" si="12"/>
        <v>0</v>
      </c>
      <c r="R41" s="39" t="s">
        <v>29</v>
      </c>
      <c r="S41" s="40">
        <f t="shared" si="3"/>
        <v>251.73672375233721</v>
      </c>
      <c r="T41" s="41">
        <f t="shared" si="4"/>
        <v>0</v>
      </c>
      <c r="U41" s="42" t="str">
        <f t="shared" si="5"/>
        <v>-</v>
      </c>
      <c r="V41" s="34" t="s">
        <v>29</v>
      </c>
      <c r="X41" s="43"/>
    </row>
    <row r="42" spans="1:24" ht="31.5" customHeight="1" x14ac:dyDescent="0.25">
      <c r="A42" s="35" t="s">
        <v>60</v>
      </c>
      <c r="B42" s="33" t="s">
        <v>49</v>
      </c>
      <c r="C42" s="36" t="s">
        <v>28</v>
      </c>
      <c r="D42" s="45">
        <f>D251</f>
        <v>0</v>
      </c>
      <c r="E42" s="45">
        <f>E251</f>
        <v>0</v>
      </c>
      <c r="F42" s="38" t="s">
        <v>29</v>
      </c>
      <c r="G42" s="45">
        <f t="shared" si="12"/>
        <v>0</v>
      </c>
      <c r="H42" s="45">
        <f t="shared" si="12"/>
        <v>0</v>
      </c>
      <c r="I42" s="45">
        <f t="shared" si="12"/>
        <v>0</v>
      </c>
      <c r="J42" s="45">
        <f t="shared" si="12"/>
        <v>0</v>
      </c>
      <c r="K42" s="45">
        <f t="shared" si="12"/>
        <v>0</v>
      </c>
      <c r="L42" s="45">
        <f t="shared" si="12"/>
        <v>0</v>
      </c>
      <c r="M42" s="45">
        <f t="shared" si="12"/>
        <v>0</v>
      </c>
      <c r="N42" s="45">
        <f t="shared" si="12"/>
        <v>0</v>
      </c>
      <c r="O42" s="45">
        <f t="shared" si="12"/>
        <v>0</v>
      </c>
      <c r="P42" s="45">
        <f t="shared" si="12"/>
        <v>0</v>
      </c>
      <c r="Q42" s="45">
        <f t="shared" si="12"/>
        <v>0</v>
      </c>
      <c r="R42" s="39" t="s">
        <v>29</v>
      </c>
      <c r="S42" s="40">
        <f t="shared" si="3"/>
        <v>0</v>
      </c>
      <c r="T42" s="41">
        <f t="shared" si="4"/>
        <v>0</v>
      </c>
      <c r="U42" s="42" t="str">
        <f t="shared" si="5"/>
        <v>-</v>
      </c>
      <c r="V42" s="34" t="s">
        <v>29</v>
      </c>
      <c r="X42" s="43"/>
    </row>
    <row r="43" spans="1:24" ht="31.5" customHeight="1" x14ac:dyDescent="0.25">
      <c r="A43" s="35" t="s">
        <v>61</v>
      </c>
      <c r="B43" s="33" t="s">
        <v>62</v>
      </c>
      <c r="C43" s="36" t="s">
        <v>28</v>
      </c>
      <c r="D43" s="45">
        <f>D257</f>
        <v>0</v>
      </c>
      <c r="E43" s="45">
        <f>E257</f>
        <v>0</v>
      </c>
      <c r="F43" s="38" t="s">
        <v>29</v>
      </c>
      <c r="G43" s="45">
        <f t="shared" ref="G43:Q43" si="13">G257</f>
        <v>0</v>
      </c>
      <c r="H43" s="45">
        <f t="shared" si="13"/>
        <v>0</v>
      </c>
      <c r="I43" s="45">
        <f t="shared" si="13"/>
        <v>0</v>
      </c>
      <c r="J43" s="45">
        <f t="shared" si="13"/>
        <v>0</v>
      </c>
      <c r="K43" s="45">
        <f t="shared" si="13"/>
        <v>0</v>
      </c>
      <c r="L43" s="45">
        <f t="shared" si="13"/>
        <v>0</v>
      </c>
      <c r="M43" s="45">
        <f t="shared" si="13"/>
        <v>0</v>
      </c>
      <c r="N43" s="45">
        <f t="shared" si="13"/>
        <v>0</v>
      </c>
      <c r="O43" s="45">
        <f t="shared" si="13"/>
        <v>0</v>
      </c>
      <c r="P43" s="45">
        <f t="shared" si="13"/>
        <v>0</v>
      </c>
      <c r="Q43" s="45">
        <f t="shared" si="13"/>
        <v>0</v>
      </c>
      <c r="R43" s="39" t="s">
        <v>29</v>
      </c>
      <c r="S43" s="40">
        <f t="shared" si="3"/>
        <v>0</v>
      </c>
      <c r="T43" s="41">
        <f t="shared" si="4"/>
        <v>0</v>
      </c>
      <c r="U43" s="42" t="str">
        <f t="shared" si="5"/>
        <v>-</v>
      </c>
      <c r="V43" s="34" t="s">
        <v>29</v>
      </c>
      <c r="X43" s="43"/>
    </row>
    <row r="44" spans="1:24" ht="31.5" customHeight="1" x14ac:dyDescent="0.25">
      <c r="A44" s="35" t="s">
        <v>63</v>
      </c>
      <c r="B44" s="33" t="s">
        <v>64</v>
      </c>
      <c r="C44" s="36" t="s">
        <v>28</v>
      </c>
      <c r="D44" s="45">
        <f>D264</f>
        <v>0</v>
      </c>
      <c r="E44" s="45">
        <f>E264</f>
        <v>0</v>
      </c>
      <c r="F44" s="38" t="s">
        <v>29</v>
      </c>
      <c r="G44" s="45">
        <f t="shared" ref="G44:Q44" si="14">G264</f>
        <v>0</v>
      </c>
      <c r="H44" s="45">
        <f t="shared" si="14"/>
        <v>0</v>
      </c>
      <c r="I44" s="45">
        <f t="shared" si="14"/>
        <v>0</v>
      </c>
      <c r="J44" s="45">
        <f t="shared" si="14"/>
        <v>0</v>
      </c>
      <c r="K44" s="45">
        <f t="shared" si="14"/>
        <v>0</v>
      </c>
      <c r="L44" s="45">
        <f t="shared" si="14"/>
        <v>0</v>
      </c>
      <c r="M44" s="45">
        <f t="shared" si="14"/>
        <v>0</v>
      </c>
      <c r="N44" s="45">
        <f t="shared" si="14"/>
        <v>0</v>
      </c>
      <c r="O44" s="45">
        <f t="shared" si="14"/>
        <v>0</v>
      </c>
      <c r="P44" s="45">
        <f t="shared" si="14"/>
        <v>0</v>
      </c>
      <c r="Q44" s="45">
        <f t="shared" si="14"/>
        <v>0</v>
      </c>
      <c r="R44" s="39" t="s">
        <v>29</v>
      </c>
      <c r="S44" s="40">
        <f t="shared" si="3"/>
        <v>0</v>
      </c>
      <c r="T44" s="41">
        <f t="shared" si="4"/>
        <v>0</v>
      </c>
      <c r="U44" s="42" t="str">
        <f t="shared" si="5"/>
        <v>-</v>
      </c>
      <c r="V44" s="34" t="s">
        <v>29</v>
      </c>
      <c r="X44" s="43"/>
    </row>
    <row r="45" spans="1:24" ht="31.5" customHeight="1" x14ac:dyDescent="0.25">
      <c r="A45" s="35" t="s">
        <v>65</v>
      </c>
      <c r="B45" s="33" t="s">
        <v>41</v>
      </c>
      <c r="C45" s="36" t="s">
        <v>28</v>
      </c>
      <c r="D45" s="45">
        <f>D271</f>
        <v>0</v>
      </c>
      <c r="E45" s="45">
        <f>E271</f>
        <v>0</v>
      </c>
      <c r="F45" s="38" t="s">
        <v>29</v>
      </c>
      <c r="G45" s="45">
        <f t="shared" ref="G45:Q46" si="15">G271</f>
        <v>0</v>
      </c>
      <c r="H45" s="45">
        <f t="shared" si="15"/>
        <v>0</v>
      </c>
      <c r="I45" s="45">
        <f t="shared" si="15"/>
        <v>0</v>
      </c>
      <c r="J45" s="45">
        <f t="shared" si="15"/>
        <v>0</v>
      </c>
      <c r="K45" s="45">
        <f t="shared" si="15"/>
        <v>0</v>
      </c>
      <c r="L45" s="45">
        <f t="shared" si="15"/>
        <v>0</v>
      </c>
      <c r="M45" s="45">
        <f t="shared" si="15"/>
        <v>0</v>
      </c>
      <c r="N45" s="45">
        <f t="shared" si="15"/>
        <v>0</v>
      </c>
      <c r="O45" s="45">
        <f t="shared" si="15"/>
        <v>0</v>
      </c>
      <c r="P45" s="45">
        <f t="shared" si="15"/>
        <v>0</v>
      </c>
      <c r="Q45" s="45">
        <f t="shared" si="15"/>
        <v>0</v>
      </c>
      <c r="R45" s="39" t="s">
        <v>29</v>
      </c>
      <c r="S45" s="40">
        <f t="shared" si="3"/>
        <v>0</v>
      </c>
      <c r="T45" s="41">
        <f t="shared" si="4"/>
        <v>0</v>
      </c>
      <c r="U45" s="42" t="str">
        <f t="shared" si="5"/>
        <v>-</v>
      </c>
      <c r="V45" s="34" t="s">
        <v>29</v>
      </c>
      <c r="X45" s="43"/>
    </row>
    <row r="46" spans="1:24" ht="31.5" customHeight="1" x14ac:dyDescent="0.25">
      <c r="A46" s="35" t="s">
        <v>66</v>
      </c>
      <c r="B46" s="33" t="s">
        <v>43</v>
      </c>
      <c r="C46" s="36" t="s">
        <v>28</v>
      </c>
      <c r="D46" s="45">
        <f>D272</f>
        <v>0</v>
      </c>
      <c r="E46" s="45">
        <f>E272</f>
        <v>0</v>
      </c>
      <c r="F46" s="38" t="s">
        <v>29</v>
      </c>
      <c r="G46" s="45">
        <f t="shared" si="15"/>
        <v>251.73672375233721</v>
      </c>
      <c r="H46" s="45">
        <f t="shared" si="15"/>
        <v>36.783824324963661</v>
      </c>
      <c r="I46" s="45">
        <f t="shared" si="15"/>
        <v>0</v>
      </c>
      <c r="J46" s="45">
        <f t="shared" si="15"/>
        <v>0</v>
      </c>
      <c r="K46" s="45">
        <f t="shared" si="15"/>
        <v>0</v>
      </c>
      <c r="L46" s="45">
        <f t="shared" si="15"/>
        <v>0</v>
      </c>
      <c r="M46" s="45">
        <f t="shared" si="15"/>
        <v>0</v>
      </c>
      <c r="N46" s="45">
        <f t="shared" si="15"/>
        <v>36.783824324963661</v>
      </c>
      <c r="O46" s="45">
        <f t="shared" si="15"/>
        <v>0</v>
      </c>
      <c r="P46" s="45">
        <f t="shared" si="15"/>
        <v>0</v>
      </c>
      <c r="Q46" s="45">
        <f t="shared" si="15"/>
        <v>0</v>
      </c>
      <c r="R46" s="39" t="s">
        <v>29</v>
      </c>
      <c r="S46" s="40">
        <f t="shared" si="3"/>
        <v>251.73672375233721</v>
      </c>
      <c r="T46" s="41">
        <f t="shared" si="4"/>
        <v>0</v>
      </c>
      <c r="U46" s="42" t="str">
        <f t="shared" si="5"/>
        <v>-</v>
      </c>
      <c r="V46" s="34" t="s">
        <v>29</v>
      </c>
      <c r="X46" s="43"/>
    </row>
    <row r="47" spans="1:24" ht="31.5" customHeight="1" x14ac:dyDescent="0.25">
      <c r="A47" s="35" t="s">
        <v>67</v>
      </c>
      <c r="B47" s="33" t="s">
        <v>68</v>
      </c>
      <c r="C47" s="36" t="s">
        <v>28</v>
      </c>
      <c r="D47" s="45">
        <v>0</v>
      </c>
      <c r="E47" s="45">
        <v>0</v>
      </c>
      <c r="F47" s="38" t="s">
        <v>29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39" t="s">
        <v>29</v>
      </c>
      <c r="S47" s="40">
        <f t="shared" si="3"/>
        <v>0</v>
      </c>
      <c r="T47" s="41">
        <f t="shared" si="4"/>
        <v>0</v>
      </c>
      <c r="U47" s="42" t="str">
        <f t="shared" si="5"/>
        <v>-</v>
      </c>
      <c r="V47" s="34" t="s">
        <v>29</v>
      </c>
      <c r="X47" s="43"/>
    </row>
    <row r="48" spans="1:24" ht="31.5" customHeight="1" x14ac:dyDescent="0.25">
      <c r="A48" s="35" t="s">
        <v>69</v>
      </c>
      <c r="B48" s="33" t="s">
        <v>70</v>
      </c>
      <c r="C48" s="36" t="s">
        <v>28</v>
      </c>
      <c r="D48" s="45">
        <f>SUM(D49,D211,D250,D276)</f>
        <v>1188.3686711864407</v>
      </c>
      <c r="E48" s="45">
        <f>SUM(E49,E211,E250,E276)</f>
        <v>4746.9477325628168</v>
      </c>
      <c r="F48" s="38" t="s">
        <v>29</v>
      </c>
      <c r="G48" s="45">
        <f t="shared" ref="G48:Q48" si="16">SUM(G49,G211,G250,G276)</f>
        <v>8346.620590224029</v>
      </c>
      <c r="H48" s="45">
        <f t="shared" si="16"/>
        <v>7287.9116630170756</v>
      </c>
      <c r="I48" s="45">
        <f t="shared" si="16"/>
        <v>381.27780788000001</v>
      </c>
      <c r="J48" s="45">
        <f t="shared" si="16"/>
        <v>457.4</v>
      </c>
      <c r="K48" s="45">
        <f t="shared" si="16"/>
        <v>77.123455160000006</v>
      </c>
      <c r="L48" s="45">
        <f t="shared" si="16"/>
        <v>1398.5</v>
      </c>
      <c r="M48" s="45">
        <f t="shared" si="16"/>
        <v>304.15435272000002</v>
      </c>
      <c r="N48" s="45">
        <f t="shared" si="16"/>
        <v>1496.3844160049637</v>
      </c>
      <c r="O48" s="45">
        <f t="shared" si="16"/>
        <v>0</v>
      </c>
      <c r="P48" s="45">
        <f t="shared" si="16"/>
        <v>3935.6272470121125</v>
      </c>
      <c r="Q48" s="45">
        <f t="shared" si="16"/>
        <v>0</v>
      </c>
      <c r="R48" s="39" t="s">
        <v>29</v>
      </c>
      <c r="S48" s="40">
        <f t="shared" si="3"/>
        <v>7965.3427823440288</v>
      </c>
      <c r="T48" s="41">
        <f t="shared" si="4"/>
        <v>-1474.6221921200001</v>
      </c>
      <c r="U48" s="42">
        <f t="shared" si="5"/>
        <v>-0.79455907760116384</v>
      </c>
      <c r="V48" s="34" t="s">
        <v>29</v>
      </c>
      <c r="X48" s="43"/>
    </row>
    <row r="49" spans="1:24" ht="31.5" customHeight="1" x14ac:dyDescent="0.25">
      <c r="A49" s="35" t="s">
        <v>71</v>
      </c>
      <c r="B49" s="33" t="s">
        <v>72</v>
      </c>
      <c r="C49" s="36" t="s">
        <v>28</v>
      </c>
      <c r="D49" s="45">
        <f>D50+D81+D106+D109+D126+D127</f>
        <v>1188.3686711864407</v>
      </c>
      <c r="E49" s="45">
        <f>E50+E81+E106+E109+E126+E127</f>
        <v>4746.9477325628168</v>
      </c>
      <c r="F49" s="38" t="s">
        <v>29</v>
      </c>
      <c r="G49" s="45">
        <f t="shared" ref="G49:Q49" si="17">G50+G81+G106+G109+G126+G127</f>
        <v>8094.8838664716914</v>
      </c>
      <c r="H49" s="45">
        <f t="shared" si="17"/>
        <v>7251.1278386921122</v>
      </c>
      <c r="I49" s="45">
        <f t="shared" si="17"/>
        <v>381.27780788000001</v>
      </c>
      <c r="J49" s="45">
        <f t="shared" si="17"/>
        <v>457.4</v>
      </c>
      <c r="K49" s="45">
        <f t="shared" si="17"/>
        <v>77.123455160000006</v>
      </c>
      <c r="L49" s="45">
        <f t="shared" si="17"/>
        <v>1398.5</v>
      </c>
      <c r="M49" s="45">
        <f t="shared" si="17"/>
        <v>304.15435272000002</v>
      </c>
      <c r="N49" s="45">
        <f t="shared" si="17"/>
        <v>1459.60059168</v>
      </c>
      <c r="O49" s="45">
        <f t="shared" si="17"/>
        <v>0</v>
      </c>
      <c r="P49" s="45">
        <f t="shared" si="17"/>
        <v>3935.6272470121125</v>
      </c>
      <c r="Q49" s="45">
        <f t="shared" si="17"/>
        <v>0</v>
      </c>
      <c r="R49" s="39" t="s">
        <v>29</v>
      </c>
      <c r="S49" s="40">
        <f t="shared" si="3"/>
        <v>7713.6060585916912</v>
      </c>
      <c r="T49" s="41">
        <f t="shared" si="4"/>
        <v>-1474.6221921200001</v>
      </c>
      <c r="U49" s="42">
        <f t="shared" si="5"/>
        <v>-0.79455907760116384</v>
      </c>
      <c r="V49" s="34" t="s">
        <v>29</v>
      </c>
      <c r="X49" s="43"/>
    </row>
    <row r="50" spans="1:24" ht="31.5" customHeight="1" x14ac:dyDescent="0.25">
      <c r="A50" s="35" t="s">
        <v>73</v>
      </c>
      <c r="B50" s="33" t="s">
        <v>74</v>
      </c>
      <c r="C50" s="36" t="s">
        <v>28</v>
      </c>
      <c r="D50" s="45">
        <f>D51+D61+D64+D73</f>
        <v>196.34014025423733</v>
      </c>
      <c r="E50" s="45">
        <f>E51+E61+E64+E73</f>
        <v>938.15931475407774</v>
      </c>
      <c r="F50" s="38" t="s">
        <v>29</v>
      </c>
      <c r="G50" s="45">
        <f t="shared" ref="G50:Q50" si="18">G51+G61+G64+G73</f>
        <v>3039.8286877042738</v>
      </c>
      <c r="H50" s="45">
        <f t="shared" si="18"/>
        <v>2617.576481982067</v>
      </c>
      <c r="I50" s="45">
        <f t="shared" si="18"/>
        <v>170.38044764999998</v>
      </c>
      <c r="J50" s="45">
        <f t="shared" si="18"/>
        <v>148.4</v>
      </c>
      <c r="K50" s="45">
        <f t="shared" si="18"/>
        <v>72.863894930000001</v>
      </c>
      <c r="L50" s="45">
        <f t="shared" si="18"/>
        <v>696.5</v>
      </c>
      <c r="M50" s="45">
        <f t="shared" si="18"/>
        <v>97.516552720000007</v>
      </c>
      <c r="N50" s="45">
        <f t="shared" si="18"/>
        <v>864.13</v>
      </c>
      <c r="O50" s="45">
        <f t="shared" si="18"/>
        <v>0</v>
      </c>
      <c r="P50" s="45">
        <f t="shared" si="18"/>
        <v>908.54648198206712</v>
      </c>
      <c r="Q50" s="45">
        <f t="shared" si="18"/>
        <v>0</v>
      </c>
      <c r="R50" s="39" t="s">
        <v>29</v>
      </c>
      <c r="S50" s="40">
        <f t="shared" si="3"/>
        <v>2869.4482400542738</v>
      </c>
      <c r="T50" s="41">
        <f t="shared" si="4"/>
        <v>-674.51955234999991</v>
      </c>
      <c r="U50" s="42">
        <f t="shared" si="5"/>
        <v>-0.79834246934548458</v>
      </c>
      <c r="V50" s="34" t="s">
        <v>29</v>
      </c>
      <c r="X50" s="43"/>
    </row>
    <row r="51" spans="1:24" ht="31.5" customHeight="1" x14ac:dyDescent="0.25">
      <c r="A51" s="35" t="s">
        <v>75</v>
      </c>
      <c r="B51" s="33" t="s">
        <v>76</v>
      </c>
      <c r="C51" s="36" t="s">
        <v>28</v>
      </c>
      <c r="D51" s="45">
        <f>SUM(D52,D53,D54)</f>
        <v>194.42723692090399</v>
      </c>
      <c r="E51" s="45">
        <f>SUM(E52,E53,E54)</f>
        <v>905.76260480407768</v>
      </c>
      <c r="F51" s="38" t="s">
        <v>29</v>
      </c>
      <c r="G51" s="45">
        <f t="shared" ref="G51:Q51" si="19">SUM(G52,G53,G54)</f>
        <v>2385.5391666707019</v>
      </c>
      <c r="H51" s="45">
        <f t="shared" si="19"/>
        <v>2092.2669010113018</v>
      </c>
      <c r="I51" s="45">
        <f t="shared" si="19"/>
        <v>162.83866246999997</v>
      </c>
      <c r="J51" s="45">
        <f t="shared" si="19"/>
        <v>148.4</v>
      </c>
      <c r="K51" s="45">
        <f t="shared" si="19"/>
        <v>72.863894930000001</v>
      </c>
      <c r="L51" s="45">
        <f t="shared" si="19"/>
        <v>543.5</v>
      </c>
      <c r="M51" s="45">
        <f t="shared" si="19"/>
        <v>89.974767540000002</v>
      </c>
      <c r="N51" s="45">
        <f t="shared" si="19"/>
        <v>680.13</v>
      </c>
      <c r="O51" s="45">
        <f t="shared" si="19"/>
        <v>0</v>
      </c>
      <c r="P51" s="45">
        <f t="shared" si="19"/>
        <v>720.23690101130182</v>
      </c>
      <c r="Q51" s="45">
        <f t="shared" si="19"/>
        <v>0</v>
      </c>
      <c r="R51" s="39" t="s">
        <v>29</v>
      </c>
      <c r="S51" s="40">
        <f t="shared" si="3"/>
        <v>2222.7005042007017</v>
      </c>
      <c r="T51" s="41">
        <f t="shared" si="4"/>
        <v>-529.06133752999995</v>
      </c>
      <c r="U51" s="42">
        <f t="shared" si="5"/>
        <v>-0.76465000365659774</v>
      </c>
      <c r="V51" s="34" t="s">
        <v>29</v>
      </c>
      <c r="X51" s="43"/>
    </row>
    <row r="52" spans="1:24" ht="47.25" x14ac:dyDescent="0.25">
      <c r="A52" s="35" t="s">
        <v>274</v>
      </c>
      <c r="B52" s="33" t="s">
        <v>275</v>
      </c>
      <c r="C52" s="36" t="s">
        <v>274</v>
      </c>
      <c r="D52" s="38">
        <v>0</v>
      </c>
      <c r="E52" s="38">
        <v>49.803495014427774</v>
      </c>
      <c r="F52" s="38" t="s">
        <v>29</v>
      </c>
      <c r="G52" s="38">
        <v>131</v>
      </c>
      <c r="H52" s="40">
        <f t="shared" ref="H52:H53" si="20">IF(J52="нд","нд",(J52+L52+N52+P52))</f>
        <v>17</v>
      </c>
      <c r="I52" s="38">
        <f>K52+M52+O52+Q52</f>
        <v>28.20543215</v>
      </c>
      <c r="J52" s="38">
        <v>0</v>
      </c>
      <c r="K52" s="46">
        <v>1.98211077</v>
      </c>
      <c r="L52" s="38">
        <v>2</v>
      </c>
      <c r="M52" s="38">
        <v>26.223321380000002</v>
      </c>
      <c r="N52" s="38">
        <v>2</v>
      </c>
      <c r="O52" s="38">
        <v>0</v>
      </c>
      <c r="P52" s="38">
        <v>13</v>
      </c>
      <c r="Q52" s="38">
        <v>0</v>
      </c>
      <c r="R52" s="39" t="s">
        <v>29</v>
      </c>
      <c r="S52" s="40">
        <f>IF(H52="нд","нд",G52-I52)</f>
        <v>102.79456784999999</v>
      </c>
      <c r="T52" s="41">
        <f t="shared" si="4"/>
        <v>26.20543215</v>
      </c>
      <c r="U52" s="42">
        <f t="shared" si="5"/>
        <v>13.102716075</v>
      </c>
      <c r="V52" s="34" t="s">
        <v>77</v>
      </c>
      <c r="X52" s="43"/>
    </row>
    <row r="53" spans="1:24" ht="47.25" x14ac:dyDescent="0.25">
      <c r="A53" s="35" t="s">
        <v>276</v>
      </c>
      <c r="B53" s="33" t="s">
        <v>277</v>
      </c>
      <c r="C53" s="36" t="s">
        <v>276</v>
      </c>
      <c r="D53" s="38">
        <v>0</v>
      </c>
      <c r="E53" s="38">
        <v>15.846781469650001</v>
      </c>
      <c r="F53" s="38" t="s">
        <v>29</v>
      </c>
      <c r="G53" s="38">
        <v>95</v>
      </c>
      <c r="H53" s="40">
        <f t="shared" si="20"/>
        <v>11</v>
      </c>
      <c r="I53" s="38">
        <f>K53+M53+O53+Q53</f>
        <v>0.68386771999999996</v>
      </c>
      <c r="J53" s="38">
        <v>0</v>
      </c>
      <c r="K53" s="38">
        <v>0</v>
      </c>
      <c r="L53" s="38">
        <v>0</v>
      </c>
      <c r="M53" s="38">
        <v>0.68386771999999996</v>
      </c>
      <c r="N53" s="38">
        <v>1.5</v>
      </c>
      <c r="O53" s="38">
        <v>0</v>
      </c>
      <c r="P53" s="38">
        <v>9.5</v>
      </c>
      <c r="Q53" s="38">
        <v>0</v>
      </c>
      <c r="R53" s="39" t="s">
        <v>29</v>
      </c>
      <c r="S53" s="40">
        <f t="shared" si="3"/>
        <v>94.316132280000005</v>
      </c>
      <c r="T53" s="41">
        <f t="shared" si="4"/>
        <v>0.68386771999999996</v>
      </c>
      <c r="U53" s="42" t="str">
        <f t="shared" si="5"/>
        <v>-</v>
      </c>
      <c r="V53" s="34" t="s">
        <v>77</v>
      </c>
      <c r="X53" s="43"/>
    </row>
    <row r="54" spans="1:24" ht="39" customHeight="1" x14ac:dyDescent="0.25">
      <c r="A54" s="35" t="s">
        <v>78</v>
      </c>
      <c r="B54" s="33" t="s">
        <v>79</v>
      </c>
      <c r="C54" s="36" t="s">
        <v>28</v>
      </c>
      <c r="D54" s="45">
        <f t="shared" ref="D54:Q54" si="21">SUM(D55:D60)</f>
        <v>194.42723692090399</v>
      </c>
      <c r="E54" s="45">
        <f t="shared" si="21"/>
        <v>840.11232831999996</v>
      </c>
      <c r="F54" s="45">
        <f t="shared" si="21"/>
        <v>0</v>
      </c>
      <c r="G54" s="45">
        <f t="shared" si="21"/>
        <v>2159.5391666707019</v>
      </c>
      <c r="H54" s="45">
        <f t="shared" si="21"/>
        <v>2064.2669010113018</v>
      </c>
      <c r="I54" s="45">
        <f t="shared" si="21"/>
        <v>133.94936259999997</v>
      </c>
      <c r="J54" s="45">
        <f t="shared" si="21"/>
        <v>148.4</v>
      </c>
      <c r="K54" s="45">
        <f t="shared" si="21"/>
        <v>70.881784159999995</v>
      </c>
      <c r="L54" s="45">
        <f t="shared" si="21"/>
        <v>541.5</v>
      </c>
      <c r="M54" s="45">
        <f t="shared" si="21"/>
        <v>63.067578439999998</v>
      </c>
      <c r="N54" s="45">
        <f t="shared" si="21"/>
        <v>676.63</v>
      </c>
      <c r="O54" s="45">
        <f t="shared" si="21"/>
        <v>0</v>
      </c>
      <c r="P54" s="45">
        <f t="shared" si="21"/>
        <v>697.73690101130182</v>
      </c>
      <c r="Q54" s="45">
        <f t="shared" si="21"/>
        <v>0</v>
      </c>
      <c r="R54" s="39" t="s">
        <v>29</v>
      </c>
      <c r="S54" s="40">
        <f t="shared" si="3"/>
        <v>2025.589804070702</v>
      </c>
      <c r="T54" s="41">
        <f t="shared" si="4"/>
        <v>-555.95063740000001</v>
      </c>
      <c r="U54" s="42">
        <f t="shared" si="5"/>
        <v>-0.80584235019568051</v>
      </c>
      <c r="V54" s="34" t="s">
        <v>29</v>
      </c>
      <c r="X54" s="43"/>
    </row>
    <row r="55" spans="1:24" ht="96.75" customHeight="1" x14ac:dyDescent="0.25">
      <c r="A55" s="35" t="s">
        <v>78</v>
      </c>
      <c r="B55" s="33" t="s">
        <v>278</v>
      </c>
      <c r="C55" s="36" t="s">
        <v>279</v>
      </c>
      <c r="D55" s="38">
        <v>159.0355652542373</v>
      </c>
      <c r="E55" s="38">
        <v>729.72285113999999</v>
      </c>
      <c r="F55" s="38" t="s">
        <v>29</v>
      </c>
      <c r="G55" s="38">
        <v>265.31562570070207</v>
      </c>
      <c r="H55" s="40">
        <f t="shared" ref="H55:H60" si="22">IF(J55="нд","нд",(J55+L55+N55+P55))</f>
        <v>182.31562570070201</v>
      </c>
      <c r="I55" s="38">
        <f t="shared" ref="I55:I60" si="23">K55+M55+O55+Q55</f>
        <v>0</v>
      </c>
      <c r="J55" s="38">
        <v>0</v>
      </c>
      <c r="K55" s="38">
        <v>0</v>
      </c>
      <c r="L55" s="38">
        <v>20</v>
      </c>
      <c r="M55" s="38">
        <v>0</v>
      </c>
      <c r="N55" s="38">
        <v>60</v>
      </c>
      <c r="O55" s="38">
        <v>0</v>
      </c>
      <c r="P55" s="38">
        <v>102.31562570070201</v>
      </c>
      <c r="Q55" s="38">
        <v>0</v>
      </c>
      <c r="R55" s="39" t="s">
        <v>29</v>
      </c>
      <c r="S55" s="40">
        <f t="shared" si="3"/>
        <v>265.31562570070207</v>
      </c>
      <c r="T55" s="41">
        <f t="shared" si="4"/>
        <v>-20</v>
      </c>
      <c r="U55" s="42">
        <f t="shared" si="5"/>
        <v>-1</v>
      </c>
      <c r="V55" s="34" t="s">
        <v>80</v>
      </c>
      <c r="X55" s="43"/>
    </row>
    <row r="56" spans="1:24" ht="148.5" customHeight="1" x14ac:dyDescent="0.25">
      <c r="A56" s="35" t="s">
        <v>78</v>
      </c>
      <c r="B56" s="33" t="s">
        <v>280</v>
      </c>
      <c r="C56" s="36" t="s">
        <v>281</v>
      </c>
      <c r="D56" s="38" t="s">
        <v>29</v>
      </c>
      <c r="E56" s="38">
        <v>101.2017343</v>
      </c>
      <c r="F56" s="38" t="s">
        <v>29</v>
      </c>
      <c r="G56" s="38">
        <v>1620.67097635</v>
      </c>
      <c r="H56" s="40">
        <f t="shared" si="22"/>
        <v>1608.3987106906</v>
      </c>
      <c r="I56" s="38">
        <f t="shared" si="23"/>
        <v>0</v>
      </c>
      <c r="J56" s="38">
        <v>118.4</v>
      </c>
      <c r="K56" s="38">
        <v>0</v>
      </c>
      <c r="L56" s="38">
        <v>440</v>
      </c>
      <c r="M56" s="38">
        <v>0</v>
      </c>
      <c r="N56" s="38">
        <v>500</v>
      </c>
      <c r="O56" s="38">
        <v>0</v>
      </c>
      <c r="P56" s="38">
        <v>549.99871069059986</v>
      </c>
      <c r="Q56" s="38">
        <v>0</v>
      </c>
      <c r="R56" s="39" t="s">
        <v>29</v>
      </c>
      <c r="S56" s="40">
        <f t="shared" si="3"/>
        <v>1620.67097635</v>
      </c>
      <c r="T56" s="41">
        <f t="shared" si="4"/>
        <v>-558.4</v>
      </c>
      <c r="U56" s="42">
        <f t="shared" si="5"/>
        <v>-1</v>
      </c>
      <c r="V56" s="34" t="s">
        <v>81</v>
      </c>
      <c r="X56" s="43"/>
    </row>
    <row r="57" spans="1:24" ht="124.5" customHeight="1" x14ac:dyDescent="0.25">
      <c r="A57" s="35" t="s">
        <v>78</v>
      </c>
      <c r="B57" s="33" t="s">
        <v>282</v>
      </c>
      <c r="C57" s="36" t="s">
        <v>283</v>
      </c>
      <c r="D57" s="38">
        <v>2.6904233333333334</v>
      </c>
      <c r="E57" s="38">
        <v>2.0586428799999998</v>
      </c>
      <c r="F57" s="38" t="s">
        <v>29</v>
      </c>
      <c r="G57" s="38">
        <v>23.909868786666667</v>
      </c>
      <c r="H57" s="40">
        <f t="shared" si="22"/>
        <v>23.909868786666667</v>
      </c>
      <c r="I57" s="38">
        <f t="shared" si="23"/>
        <v>0</v>
      </c>
      <c r="J57" s="38">
        <v>0</v>
      </c>
      <c r="K57" s="38">
        <v>0</v>
      </c>
      <c r="L57" s="38">
        <v>8</v>
      </c>
      <c r="M57" s="38">
        <v>0</v>
      </c>
      <c r="N57" s="38">
        <v>10</v>
      </c>
      <c r="O57" s="38">
        <v>0</v>
      </c>
      <c r="P57" s="38">
        <v>5.9098687866666673</v>
      </c>
      <c r="Q57" s="38">
        <v>0</v>
      </c>
      <c r="R57" s="39" t="s">
        <v>29</v>
      </c>
      <c r="S57" s="40">
        <f t="shared" si="3"/>
        <v>23.909868786666667</v>
      </c>
      <c r="T57" s="41">
        <f t="shared" si="4"/>
        <v>-8</v>
      </c>
      <c r="U57" s="42">
        <f t="shared" si="5"/>
        <v>-1</v>
      </c>
      <c r="V57" s="34" t="s">
        <v>82</v>
      </c>
      <c r="X57" s="43"/>
    </row>
    <row r="58" spans="1:24" ht="96.75" customHeight="1" x14ac:dyDescent="0.25">
      <c r="A58" s="35" t="s">
        <v>78</v>
      </c>
      <c r="B58" s="33" t="s">
        <v>284</v>
      </c>
      <c r="C58" s="36" t="s">
        <v>285</v>
      </c>
      <c r="D58" s="38">
        <v>0.39209666666666665</v>
      </c>
      <c r="E58" s="38">
        <v>0.5379389</v>
      </c>
      <c r="F58" s="38" t="s">
        <v>29</v>
      </c>
      <c r="G58" s="38">
        <v>3.1340452666666665</v>
      </c>
      <c r="H58" s="40">
        <f t="shared" si="22"/>
        <v>3.1340452666666665</v>
      </c>
      <c r="I58" s="38">
        <f t="shared" si="23"/>
        <v>0</v>
      </c>
      <c r="J58" s="38">
        <v>0</v>
      </c>
      <c r="K58" s="38">
        <v>0</v>
      </c>
      <c r="L58" s="38">
        <v>1.5</v>
      </c>
      <c r="M58" s="38">
        <v>0</v>
      </c>
      <c r="N58" s="38">
        <v>1.63</v>
      </c>
      <c r="O58" s="38">
        <v>0</v>
      </c>
      <c r="P58" s="38">
        <v>4.0452666666666026E-3</v>
      </c>
      <c r="Q58" s="38">
        <v>0</v>
      </c>
      <c r="R58" s="39" t="s">
        <v>29</v>
      </c>
      <c r="S58" s="40">
        <f t="shared" si="3"/>
        <v>3.1340452666666665</v>
      </c>
      <c r="T58" s="41">
        <f t="shared" si="4"/>
        <v>-1.5</v>
      </c>
      <c r="U58" s="42">
        <f t="shared" si="5"/>
        <v>-1</v>
      </c>
      <c r="V58" s="34" t="s">
        <v>82</v>
      </c>
      <c r="X58" s="43"/>
    </row>
    <row r="59" spans="1:24" ht="94.5" x14ac:dyDescent="0.25">
      <c r="A59" s="35" t="s">
        <v>78</v>
      </c>
      <c r="B59" s="33" t="s">
        <v>286</v>
      </c>
      <c r="C59" s="36" t="s">
        <v>287</v>
      </c>
      <c r="D59" s="38">
        <v>5.6336766666666662</v>
      </c>
      <c r="E59" s="38">
        <v>1.5163628899999999</v>
      </c>
      <c r="F59" s="38" t="s">
        <v>29</v>
      </c>
      <c r="G59" s="38">
        <v>53.164855443333337</v>
      </c>
      <c r="H59" s="40">
        <f t="shared" si="22"/>
        <v>53.164855443333337</v>
      </c>
      <c r="I59" s="38">
        <f t="shared" si="23"/>
        <v>3.9998930000000001</v>
      </c>
      <c r="J59" s="38">
        <v>10</v>
      </c>
      <c r="K59" s="38">
        <v>0</v>
      </c>
      <c r="L59" s="38">
        <v>12</v>
      </c>
      <c r="M59" s="38">
        <v>3.9998930000000001</v>
      </c>
      <c r="N59" s="38">
        <v>20</v>
      </c>
      <c r="O59" s="38">
        <v>0</v>
      </c>
      <c r="P59" s="38">
        <v>11.164855443333337</v>
      </c>
      <c r="Q59" s="38">
        <v>0</v>
      </c>
      <c r="R59" s="39" t="s">
        <v>29</v>
      </c>
      <c r="S59" s="40">
        <f t="shared" si="3"/>
        <v>49.164962443333337</v>
      </c>
      <c r="T59" s="41">
        <f t="shared" si="4"/>
        <v>-18.000107</v>
      </c>
      <c r="U59" s="42">
        <f t="shared" si="5"/>
        <v>-0.81818668181818177</v>
      </c>
      <c r="V59" s="34" t="s">
        <v>82</v>
      </c>
      <c r="X59" s="43"/>
    </row>
    <row r="60" spans="1:24" ht="78.75" x14ac:dyDescent="0.25">
      <c r="A60" s="35" t="s">
        <v>78</v>
      </c>
      <c r="B60" s="33" t="s">
        <v>288</v>
      </c>
      <c r="C60" s="36" t="s">
        <v>289</v>
      </c>
      <c r="D60" s="38">
        <v>26.675475000000002</v>
      </c>
      <c r="E60" s="38">
        <v>5.07479821</v>
      </c>
      <c r="F60" s="38" t="s">
        <v>29</v>
      </c>
      <c r="G60" s="38">
        <v>193.34379512333334</v>
      </c>
      <c r="H60" s="40">
        <f t="shared" si="22"/>
        <v>193.34379512333334</v>
      </c>
      <c r="I60" s="38">
        <f t="shared" si="23"/>
        <v>129.94946959999999</v>
      </c>
      <c r="J60" s="38">
        <v>20</v>
      </c>
      <c r="K60" s="38">
        <v>70.881784159999995</v>
      </c>
      <c r="L60" s="38">
        <v>60</v>
      </c>
      <c r="M60" s="38">
        <v>59.067685439999998</v>
      </c>
      <c r="N60" s="38">
        <v>85</v>
      </c>
      <c r="O60" s="38">
        <v>0</v>
      </c>
      <c r="P60" s="38">
        <v>28.343795123333337</v>
      </c>
      <c r="Q60" s="38">
        <v>0</v>
      </c>
      <c r="R60" s="39" t="s">
        <v>29</v>
      </c>
      <c r="S60" s="40">
        <f t="shared" si="3"/>
        <v>63.39432552333335</v>
      </c>
      <c r="T60" s="41">
        <f t="shared" si="4"/>
        <v>49.949469599999986</v>
      </c>
      <c r="U60" s="42">
        <f t="shared" si="5"/>
        <v>0.62436836999999978</v>
      </c>
      <c r="V60" s="34" t="s">
        <v>83</v>
      </c>
      <c r="X60" s="43"/>
    </row>
    <row r="61" spans="1:24" ht="39" customHeight="1" x14ac:dyDescent="0.25">
      <c r="A61" s="35" t="s">
        <v>84</v>
      </c>
      <c r="B61" s="33" t="s">
        <v>85</v>
      </c>
      <c r="C61" s="36" t="s">
        <v>28</v>
      </c>
      <c r="D61" s="38">
        <f>D62+D63</f>
        <v>0</v>
      </c>
      <c r="E61" s="38">
        <f t="shared" ref="E61:Q61" si="24">E62+E63</f>
        <v>0</v>
      </c>
      <c r="F61" s="38" t="s">
        <v>29</v>
      </c>
      <c r="G61" s="38">
        <f t="shared" si="24"/>
        <v>0</v>
      </c>
      <c r="H61" s="38">
        <f t="shared" si="24"/>
        <v>0</v>
      </c>
      <c r="I61" s="38">
        <f t="shared" si="24"/>
        <v>0</v>
      </c>
      <c r="J61" s="38">
        <f t="shared" si="24"/>
        <v>0</v>
      </c>
      <c r="K61" s="38">
        <f t="shared" si="24"/>
        <v>0</v>
      </c>
      <c r="L61" s="38">
        <f t="shared" si="24"/>
        <v>0</v>
      </c>
      <c r="M61" s="38">
        <f t="shared" si="24"/>
        <v>0</v>
      </c>
      <c r="N61" s="38">
        <f t="shared" si="24"/>
        <v>0</v>
      </c>
      <c r="O61" s="38">
        <f t="shared" si="24"/>
        <v>0</v>
      </c>
      <c r="P61" s="38">
        <f t="shared" si="24"/>
        <v>0</v>
      </c>
      <c r="Q61" s="38">
        <f t="shared" si="24"/>
        <v>0</v>
      </c>
      <c r="R61" s="39" t="s">
        <v>29</v>
      </c>
      <c r="S61" s="40">
        <f t="shared" si="3"/>
        <v>0</v>
      </c>
      <c r="T61" s="41">
        <f t="shared" si="4"/>
        <v>0</v>
      </c>
      <c r="U61" s="42" t="str">
        <f t="shared" si="5"/>
        <v>-</v>
      </c>
      <c r="V61" s="34" t="s">
        <v>29</v>
      </c>
      <c r="X61" s="43"/>
    </row>
    <row r="62" spans="1:24" ht="39" customHeight="1" x14ac:dyDescent="0.25">
      <c r="A62" s="35" t="s">
        <v>86</v>
      </c>
      <c r="B62" s="33" t="s">
        <v>87</v>
      </c>
      <c r="C62" s="36" t="s">
        <v>28</v>
      </c>
      <c r="D62" s="38">
        <v>0</v>
      </c>
      <c r="E62" s="38">
        <v>0</v>
      </c>
      <c r="F62" s="38" t="s">
        <v>29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9" t="s">
        <v>29</v>
      </c>
      <c r="S62" s="40">
        <f t="shared" si="3"/>
        <v>0</v>
      </c>
      <c r="T62" s="41">
        <f t="shared" si="4"/>
        <v>0</v>
      </c>
      <c r="U62" s="42" t="str">
        <f t="shared" si="5"/>
        <v>-</v>
      </c>
      <c r="V62" s="34" t="s">
        <v>29</v>
      </c>
      <c r="X62" s="43"/>
    </row>
    <row r="63" spans="1:24" ht="39" customHeight="1" x14ac:dyDescent="0.25">
      <c r="A63" s="35" t="s">
        <v>88</v>
      </c>
      <c r="B63" s="33" t="s">
        <v>89</v>
      </c>
      <c r="C63" s="36" t="s">
        <v>28</v>
      </c>
      <c r="D63" s="38">
        <v>0</v>
      </c>
      <c r="E63" s="38">
        <v>0</v>
      </c>
      <c r="F63" s="38" t="s">
        <v>29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9" t="s">
        <v>29</v>
      </c>
      <c r="S63" s="40">
        <f t="shared" si="3"/>
        <v>0</v>
      </c>
      <c r="T63" s="41">
        <f t="shared" si="4"/>
        <v>0</v>
      </c>
      <c r="U63" s="42" t="str">
        <f t="shared" si="5"/>
        <v>-</v>
      </c>
      <c r="V63" s="34" t="s">
        <v>29</v>
      </c>
      <c r="X63" s="43"/>
    </row>
    <row r="64" spans="1:24" ht="39" customHeight="1" x14ac:dyDescent="0.25">
      <c r="A64" s="35" t="s">
        <v>90</v>
      </c>
      <c r="B64" s="33" t="s">
        <v>91</v>
      </c>
      <c r="C64" s="36" t="s">
        <v>28</v>
      </c>
      <c r="D64" s="38">
        <f>D65+D69</f>
        <v>0</v>
      </c>
      <c r="E64" s="38">
        <f>E65+E69</f>
        <v>0</v>
      </c>
      <c r="F64" s="38" t="s">
        <v>29</v>
      </c>
      <c r="G64" s="38">
        <f t="shared" ref="G64:Q64" si="25">G65+G69</f>
        <v>0</v>
      </c>
      <c r="H64" s="38">
        <f t="shared" si="25"/>
        <v>0</v>
      </c>
      <c r="I64" s="38">
        <f t="shared" si="25"/>
        <v>0</v>
      </c>
      <c r="J64" s="38">
        <f t="shared" si="25"/>
        <v>0</v>
      </c>
      <c r="K64" s="38">
        <f t="shared" si="25"/>
        <v>0</v>
      </c>
      <c r="L64" s="38">
        <f t="shared" si="25"/>
        <v>0</v>
      </c>
      <c r="M64" s="38">
        <f t="shared" si="25"/>
        <v>0</v>
      </c>
      <c r="N64" s="38">
        <f t="shared" si="25"/>
        <v>0</v>
      </c>
      <c r="O64" s="38">
        <f t="shared" si="25"/>
        <v>0</v>
      </c>
      <c r="P64" s="38">
        <f t="shared" si="25"/>
        <v>0</v>
      </c>
      <c r="Q64" s="38">
        <f t="shared" si="25"/>
        <v>0</v>
      </c>
      <c r="R64" s="39" t="s">
        <v>29</v>
      </c>
      <c r="S64" s="40">
        <f t="shared" si="3"/>
        <v>0</v>
      </c>
      <c r="T64" s="41">
        <f t="shared" si="4"/>
        <v>0</v>
      </c>
      <c r="U64" s="42" t="str">
        <f t="shared" si="5"/>
        <v>-</v>
      </c>
      <c r="V64" s="34" t="s">
        <v>29</v>
      </c>
      <c r="X64" s="43"/>
    </row>
    <row r="65" spans="1:24" ht="39" customHeight="1" x14ac:dyDescent="0.25">
      <c r="A65" s="35" t="s">
        <v>92</v>
      </c>
      <c r="B65" s="47" t="s">
        <v>93</v>
      </c>
      <c r="C65" s="36" t="s">
        <v>28</v>
      </c>
      <c r="D65" s="38">
        <f>D66+D67+D68</f>
        <v>0</v>
      </c>
      <c r="E65" s="38">
        <f>E66+E67+E68</f>
        <v>0</v>
      </c>
      <c r="F65" s="38" t="s">
        <v>29</v>
      </c>
      <c r="G65" s="38">
        <f t="shared" ref="G65:Q65" si="26">G66+G67+G68</f>
        <v>0</v>
      </c>
      <c r="H65" s="38">
        <f t="shared" si="26"/>
        <v>0</v>
      </c>
      <c r="I65" s="38">
        <f t="shared" si="26"/>
        <v>0</v>
      </c>
      <c r="J65" s="38">
        <f t="shared" si="26"/>
        <v>0</v>
      </c>
      <c r="K65" s="38">
        <f t="shared" si="26"/>
        <v>0</v>
      </c>
      <c r="L65" s="38">
        <f t="shared" si="26"/>
        <v>0</v>
      </c>
      <c r="M65" s="38">
        <f t="shared" si="26"/>
        <v>0</v>
      </c>
      <c r="N65" s="38">
        <f t="shared" si="26"/>
        <v>0</v>
      </c>
      <c r="O65" s="38">
        <f t="shared" si="26"/>
        <v>0</v>
      </c>
      <c r="P65" s="38">
        <f t="shared" si="26"/>
        <v>0</v>
      </c>
      <c r="Q65" s="38">
        <f t="shared" si="26"/>
        <v>0</v>
      </c>
      <c r="R65" s="39" t="s">
        <v>29</v>
      </c>
      <c r="S65" s="40">
        <f t="shared" si="3"/>
        <v>0</v>
      </c>
      <c r="T65" s="41">
        <f t="shared" si="4"/>
        <v>0</v>
      </c>
      <c r="U65" s="42" t="str">
        <f t="shared" si="5"/>
        <v>-</v>
      </c>
      <c r="V65" s="34" t="s">
        <v>29</v>
      </c>
      <c r="X65" s="43"/>
    </row>
    <row r="66" spans="1:24" ht="39" customHeight="1" x14ac:dyDescent="0.25">
      <c r="A66" s="35" t="s">
        <v>92</v>
      </c>
      <c r="B66" s="33" t="s">
        <v>94</v>
      </c>
      <c r="C66" s="36" t="s">
        <v>28</v>
      </c>
      <c r="D66" s="38">
        <v>0</v>
      </c>
      <c r="E66" s="38">
        <v>0</v>
      </c>
      <c r="F66" s="38" t="s">
        <v>29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9" t="s">
        <v>29</v>
      </c>
      <c r="S66" s="40">
        <f t="shared" si="3"/>
        <v>0</v>
      </c>
      <c r="T66" s="41">
        <f t="shared" si="4"/>
        <v>0</v>
      </c>
      <c r="U66" s="42" t="str">
        <f t="shared" si="5"/>
        <v>-</v>
      </c>
      <c r="V66" s="34" t="s">
        <v>29</v>
      </c>
      <c r="X66" s="43"/>
    </row>
    <row r="67" spans="1:24" ht="39" customHeight="1" x14ac:dyDescent="0.25">
      <c r="A67" s="35" t="s">
        <v>92</v>
      </c>
      <c r="B67" s="33" t="s">
        <v>95</v>
      </c>
      <c r="C67" s="36" t="s">
        <v>28</v>
      </c>
      <c r="D67" s="45">
        <v>0</v>
      </c>
      <c r="E67" s="45">
        <v>0</v>
      </c>
      <c r="F67" s="38" t="s">
        <v>29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39" t="s">
        <v>29</v>
      </c>
      <c r="S67" s="40">
        <f t="shared" si="3"/>
        <v>0</v>
      </c>
      <c r="T67" s="41">
        <f t="shared" si="4"/>
        <v>0</v>
      </c>
      <c r="U67" s="42" t="str">
        <f t="shared" si="5"/>
        <v>-</v>
      </c>
      <c r="V67" s="34" t="s">
        <v>29</v>
      </c>
      <c r="X67" s="43"/>
    </row>
    <row r="68" spans="1:24" ht="39" customHeight="1" x14ac:dyDescent="0.25">
      <c r="A68" s="35" t="s">
        <v>92</v>
      </c>
      <c r="B68" s="33" t="s">
        <v>96</v>
      </c>
      <c r="C68" s="36" t="s">
        <v>28</v>
      </c>
      <c r="D68" s="45">
        <v>0</v>
      </c>
      <c r="E68" s="45">
        <v>0</v>
      </c>
      <c r="F68" s="38" t="s">
        <v>29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39" t="s">
        <v>29</v>
      </c>
      <c r="S68" s="40">
        <f t="shared" si="3"/>
        <v>0</v>
      </c>
      <c r="T68" s="41">
        <f t="shared" si="4"/>
        <v>0</v>
      </c>
      <c r="U68" s="42" t="str">
        <f t="shared" si="5"/>
        <v>-</v>
      </c>
      <c r="V68" s="34" t="s">
        <v>29</v>
      </c>
      <c r="X68" s="43"/>
    </row>
    <row r="69" spans="1:24" ht="39" customHeight="1" x14ac:dyDescent="0.25">
      <c r="A69" s="35" t="s">
        <v>97</v>
      </c>
      <c r="B69" s="33" t="s">
        <v>93</v>
      </c>
      <c r="C69" s="36" t="s">
        <v>28</v>
      </c>
      <c r="D69" s="45">
        <f>D70+D71+D72</f>
        <v>0</v>
      </c>
      <c r="E69" s="45">
        <f t="shared" ref="E69:Q69" si="27">E70+E71+E72</f>
        <v>0</v>
      </c>
      <c r="F69" s="38" t="s">
        <v>29</v>
      </c>
      <c r="G69" s="45">
        <f t="shared" si="27"/>
        <v>0</v>
      </c>
      <c r="H69" s="45">
        <f t="shared" si="27"/>
        <v>0</v>
      </c>
      <c r="I69" s="45">
        <f t="shared" si="27"/>
        <v>0</v>
      </c>
      <c r="J69" s="45">
        <f t="shared" si="27"/>
        <v>0</v>
      </c>
      <c r="K69" s="45">
        <f t="shared" si="27"/>
        <v>0</v>
      </c>
      <c r="L69" s="45">
        <f t="shared" si="27"/>
        <v>0</v>
      </c>
      <c r="M69" s="45">
        <f t="shared" si="27"/>
        <v>0</v>
      </c>
      <c r="N69" s="45">
        <f t="shared" si="27"/>
        <v>0</v>
      </c>
      <c r="O69" s="45">
        <f t="shared" si="27"/>
        <v>0</v>
      </c>
      <c r="P69" s="45">
        <f t="shared" si="27"/>
        <v>0</v>
      </c>
      <c r="Q69" s="45">
        <f t="shared" si="27"/>
        <v>0</v>
      </c>
      <c r="R69" s="39" t="s">
        <v>29</v>
      </c>
      <c r="S69" s="40">
        <f t="shared" si="3"/>
        <v>0</v>
      </c>
      <c r="T69" s="41">
        <f t="shared" si="4"/>
        <v>0</v>
      </c>
      <c r="U69" s="42" t="str">
        <f t="shared" si="5"/>
        <v>-</v>
      </c>
      <c r="V69" s="34" t="s">
        <v>29</v>
      </c>
      <c r="X69" s="43"/>
    </row>
    <row r="70" spans="1:24" ht="39" customHeight="1" x14ac:dyDescent="0.25">
      <c r="A70" s="35" t="s">
        <v>97</v>
      </c>
      <c r="B70" s="33" t="s">
        <v>94</v>
      </c>
      <c r="C70" s="36" t="s">
        <v>28</v>
      </c>
      <c r="D70" s="45">
        <v>0</v>
      </c>
      <c r="E70" s="45">
        <v>0</v>
      </c>
      <c r="F70" s="38" t="s">
        <v>29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39" t="s">
        <v>29</v>
      </c>
      <c r="S70" s="40">
        <f t="shared" si="3"/>
        <v>0</v>
      </c>
      <c r="T70" s="41">
        <f t="shared" si="4"/>
        <v>0</v>
      </c>
      <c r="U70" s="42" t="str">
        <f t="shared" si="5"/>
        <v>-</v>
      </c>
      <c r="V70" s="34" t="s">
        <v>29</v>
      </c>
      <c r="X70" s="43"/>
    </row>
    <row r="71" spans="1:24" ht="39" customHeight="1" x14ac:dyDescent="0.25">
      <c r="A71" s="35" t="s">
        <v>97</v>
      </c>
      <c r="B71" s="33" t="s">
        <v>95</v>
      </c>
      <c r="C71" s="36" t="s">
        <v>28</v>
      </c>
      <c r="D71" s="45">
        <v>0</v>
      </c>
      <c r="E71" s="45">
        <v>0</v>
      </c>
      <c r="F71" s="38" t="s">
        <v>29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39" t="s">
        <v>29</v>
      </c>
      <c r="S71" s="40">
        <f t="shared" si="3"/>
        <v>0</v>
      </c>
      <c r="T71" s="41">
        <f t="shared" si="4"/>
        <v>0</v>
      </c>
      <c r="U71" s="42" t="str">
        <f t="shared" si="5"/>
        <v>-</v>
      </c>
      <c r="V71" s="34" t="s">
        <v>29</v>
      </c>
      <c r="X71" s="43"/>
    </row>
    <row r="72" spans="1:24" ht="39" customHeight="1" x14ac:dyDescent="0.25">
      <c r="A72" s="35" t="s">
        <v>97</v>
      </c>
      <c r="B72" s="33" t="s">
        <v>96</v>
      </c>
      <c r="C72" s="36" t="s">
        <v>28</v>
      </c>
      <c r="D72" s="38">
        <v>0</v>
      </c>
      <c r="E72" s="38">
        <v>0</v>
      </c>
      <c r="F72" s="38" t="s">
        <v>29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9" t="s">
        <v>29</v>
      </c>
      <c r="S72" s="40">
        <f t="shared" si="3"/>
        <v>0</v>
      </c>
      <c r="T72" s="41">
        <f t="shared" si="4"/>
        <v>0</v>
      </c>
      <c r="U72" s="42" t="str">
        <f t="shared" si="5"/>
        <v>-</v>
      </c>
      <c r="V72" s="34" t="s">
        <v>29</v>
      </c>
      <c r="X72" s="43"/>
    </row>
    <row r="73" spans="1:24" ht="39" customHeight="1" x14ac:dyDescent="0.25">
      <c r="A73" s="35" t="s">
        <v>98</v>
      </c>
      <c r="B73" s="33" t="s">
        <v>99</v>
      </c>
      <c r="C73" s="36" t="s">
        <v>28</v>
      </c>
      <c r="D73" s="38">
        <f>D74+D75</f>
        <v>1.9129033333333334</v>
      </c>
      <c r="E73" s="38">
        <f t="shared" ref="E73:Q73" si="28">E74+E75</f>
        <v>32.396709950000002</v>
      </c>
      <c r="F73" s="38" t="s">
        <v>29</v>
      </c>
      <c r="G73" s="38">
        <f t="shared" si="28"/>
        <v>654.28952103357187</v>
      </c>
      <c r="H73" s="38">
        <f t="shared" si="28"/>
        <v>525.3095809707653</v>
      </c>
      <c r="I73" s="38">
        <f t="shared" si="28"/>
        <v>7.5417851799999998</v>
      </c>
      <c r="J73" s="38">
        <f t="shared" si="28"/>
        <v>0</v>
      </c>
      <c r="K73" s="38">
        <f t="shared" si="28"/>
        <v>0</v>
      </c>
      <c r="L73" s="38">
        <f t="shared" si="28"/>
        <v>153</v>
      </c>
      <c r="M73" s="38">
        <f t="shared" si="28"/>
        <v>7.5417851799999998</v>
      </c>
      <c r="N73" s="38">
        <f t="shared" si="28"/>
        <v>184</v>
      </c>
      <c r="O73" s="38">
        <f t="shared" si="28"/>
        <v>0</v>
      </c>
      <c r="P73" s="38">
        <f t="shared" si="28"/>
        <v>188.30958097076532</v>
      </c>
      <c r="Q73" s="38">
        <f t="shared" si="28"/>
        <v>0</v>
      </c>
      <c r="R73" s="39" t="s">
        <v>29</v>
      </c>
      <c r="S73" s="40">
        <f t="shared" si="3"/>
        <v>646.74773585357184</v>
      </c>
      <c r="T73" s="41">
        <f t="shared" si="4"/>
        <v>-145.45821481999999</v>
      </c>
      <c r="U73" s="42">
        <f t="shared" si="5"/>
        <v>-0.95070728640522872</v>
      </c>
      <c r="V73" s="34" t="s">
        <v>29</v>
      </c>
      <c r="X73" s="43"/>
    </row>
    <row r="74" spans="1:24" ht="39" customHeight="1" x14ac:dyDescent="0.25">
      <c r="A74" s="35" t="s">
        <v>100</v>
      </c>
      <c r="B74" s="33" t="s">
        <v>101</v>
      </c>
      <c r="C74" s="36" t="s">
        <v>28</v>
      </c>
      <c r="D74" s="38">
        <v>0</v>
      </c>
      <c r="E74" s="38">
        <v>0</v>
      </c>
      <c r="F74" s="38" t="s">
        <v>29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9" t="s">
        <v>29</v>
      </c>
      <c r="S74" s="40">
        <f t="shared" si="3"/>
        <v>0</v>
      </c>
      <c r="T74" s="41">
        <f t="shared" si="4"/>
        <v>0</v>
      </c>
      <c r="U74" s="42" t="str">
        <f t="shared" si="5"/>
        <v>-</v>
      </c>
      <c r="V74" s="34" t="s">
        <v>29</v>
      </c>
      <c r="X74" s="43"/>
    </row>
    <row r="75" spans="1:24" ht="39" customHeight="1" x14ac:dyDescent="0.25">
      <c r="A75" s="35" t="s">
        <v>102</v>
      </c>
      <c r="B75" s="33" t="s">
        <v>103</v>
      </c>
      <c r="C75" s="36" t="s">
        <v>28</v>
      </c>
      <c r="D75" s="38">
        <f t="shared" ref="D75:Q75" si="29">SUM(D76:D80)</f>
        <v>1.9129033333333334</v>
      </c>
      <c r="E75" s="38">
        <f t="shared" si="29"/>
        <v>32.396709950000002</v>
      </c>
      <c r="F75" s="38">
        <f t="shared" si="29"/>
        <v>0</v>
      </c>
      <c r="G75" s="38">
        <f t="shared" si="29"/>
        <v>654.28952103357187</v>
      </c>
      <c r="H75" s="38">
        <f t="shared" si="29"/>
        <v>525.3095809707653</v>
      </c>
      <c r="I75" s="38">
        <f t="shared" si="29"/>
        <v>7.5417851799999998</v>
      </c>
      <c r="J75" s="38">
        <f t="shared" si="29"/>
        <v>0</v>
      </c>
      <c r="K75" s="38">
        <f t="shared" si="29"/>
        <v>0</v>
      </c>
      <c r="L75" s="38">
        <f t="shared" si="29"/>
        <v>153</v>
      </c>
      <c r="M75" s="38">
        <f t="shared" si="29"/>
        <v>7.5417851799999998</v>
      </c>
      <c r="N75" s="38">
        <f t="shared" si="29"/>
        <v>184</v>
      </c>
      <c r="O75" s="38">
        <f t="shared" si="29"/>
        <v>0</v>
      </c>
      <c r="P75" s="38">
        <f t="shared" si="29"/>
        <v>188.30958097076532</v>
      </c>
      <c r="Q75" s="38">
        <f t="shared" si="29"/>
        <v>0</v>
      </c>
      <c r="R75" s="39" t="s">
        <v>29</v>
      </c>
      <c r="S75" s="40">
        <f>IF(H75="нд","нд",G75-I75)</f>
        <v>646.74773585357184</v>
      </c>
      <c r="T75" s="41">
        <f t="shared" si="4"/>
        <v>-145.45821481999999</v>
      </c>
      <c r="U75" s="42">
        <f t="shared" si="5"/>
        <v>-0.95070728640522872</v>
      </c>
      <c r="V75" s="34" t="s">
        <v>29</v>
      </c>
      <c r="X75" s="43"/>
    </row>
    <row r="76" spans="1:24" ht="96.75" customHeight="1" x14ac:dyDescent="0.25">
      <c r="A76" s="35" t="s">
        <v>102</v>
      </c>
      <c r="B76" s="33" t="s">
        <v>290</v>
      </c>
      <c r="C76" s="36" t="s">
        <v>291</v>
      </c>
      <c r="D76" s="38" t="s">
        <v>29</v>
      </c>
      <c r="E76" s="38">
        <v>0</v>
      </c>
      <c r="F76" s="38" t="s">
        <v>29</v>
      </c>
      <c r="G76" s="38">
        <v>203.54755613301899</v>
      </c>
      <c r="H76" s="40">
        <f t="shared" ref="H76:H80" si="30">IF(J76="нд","нд",(J76+L76+N76+P76))</f>
        <v>70</v>
      </c>
      <c r="I76" s="38">
        <f t="shared" ref="I76:I80" si="31">K76+M76+O76+Q76</f>
        <v>0</v>
      </c>
      <c r="J76" s="38">
        <v>0</v>
      </c>
      <c r="K76" s="38">
        <v>0</v>
      </c>
      <c r="L76" s="38">
        <v>15</v>
      </c>
      <c r="M76" s="38">
        <v>0</v>
      </c>
      <c r="N76" s="38">
        <v>20</v>
      </c>
      <c r="O76" s="38">
        <v>0</v>
      </c>
      <c r="P76" s="38">
        <v>35</v>
      </c>
      <c r="Q76" s="38">
        <v>0</v>
      </c>
      <c r="R76" s="39" t="s">
        <v>29</v>
      </c>
      <c r="S76" s="40">
        <f t="shared" ref="S76:S80" si="32">IF(H76="нд","нд",G76-I76)</f>
        <v>203.54755613301899</v>
      </c>
      <c r="T76" s="41">
        <f t="shared" si="4"/>
        <v>-15</v>
      </c>
      <c r="U76" s="42">
        <f t="shared" si="5"/>
        <v>-1</v>
      </c>
      <c r="V76" s="34" t="s">
        <v>104</v>
      </c>
      <c r="X76" s="43"/>
    </row>
    <row r="77" spans="1:24" ht="144" customHeight="1" x14ac:dyDescent="0.25">
      <c r="A77" s="35" t="s">
        <v>102</v>
      </c>
      <c r="B77" s="33" t="s">
        <v>292</v>
      </c>
      <c r="C77" s="36" t="s">
        <v>293</v>
      </c>
      <c r="D77" s="38" t="s">
        <v>29</v>
      </c>
      <c r="E77" s="38">
        <v>31.458339840000001</v>
      </c>
      <c r="F77" s="38" t="s">
        <v>29</v>
      </c>
      <c r="G77" s="38">
        <v>424.85642217359299</v>
      </c>
      <c r="H77" s="40">
        <f t="shared" si="30"/>
        <v>441.01401858076531</v>
      </c>
      <c r="I77" s="38">
        <f t="shared" si="31"/>
        <v>0</v>
      </c>
      <c r="J77" s="38">
        <v>0</v>
      </c>
      <c r="K77" s="38">
        <v>0</v>
      </c>
      <c r="L77" s="38">
        <v>130</v>
      </c>
      <c r="M77" s="38">
        <v>0</v>
      </c>
      <c r="N77" s="38">
        <v>160</v>
      </c>
      <c r="O77" s="38">
        <v>0</v>
      </c>
      <c r="P77" s="38">
        <v>151.01401858076531</v>
      </c>
      <c r="Q77" s="38">
        <v>0</v>
      </c>
      <c r="R77" s="39" t="s">
        <v>29</v>
      </c>
      <c r="S77" s="40">
        <f t="shared" si="32"/>
        <v>424.85642217359299</v>
      </c>
      <c r="T77" s="41">
        <f t="shared" si="4"/>
        <v>-130</v>
      </c>
      <c r="U77" s="42">
        <f t="shared" si="5"/>
        <v>-1</v>
      </c>
      <c r="V77" s="34" t="s">
        <v>105</v>
      </c>
      <c r="X77" s="43"/>
    </row>
    <row r="78" spans="1:24" ht="117" customHeight="1" x14ac:dyDescent="0.25">
      <c r="A78" s="35" t="s">
        <v>102</v>
      </c>
      <c r="B78" s="33" t="s">
        <v>294</v>
      </c>
      <c r="C78" s="36" t="s">
        <v>295</v>
      </c>
      <c r="D78" s="38" t="s">
        <v>29</v>
      </c>
      <c r="E78" s="38">
        <v>0</v>
      </c>
      <c r="F78" s="38" t="s">
        <v>29</v>
      </c>
      <c r="G78" s="38">
        <v>6.1803905166585702</v>
      </c>
      <c r="H78" s="40">
        <f t="shared" si="30"/>
        <v>0</v>
      </c>
      <c r="I78" s="38">
        <f t="shared" si="31"/>
        <v>0</v>
      </c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9" t="s">
        <v>29</v>
      </c>
      <c r="S78" s="40">
        <f t="shared" si="32"/>
        <v>6.1803905166585702</v>
      </c>
      <c r="T78" s="41">
        <f t="shared" si="4"/>
        <v>0</v>
      </c>
      <c r="U78" s="42" t="str">
        <f t="shared" si="5"/>
        <v>-</v>
      </c>
      <c r="V78" s="34" t="s">
        <v>29</v>
      </c>
      <c r="X78" s="43"/>
    </row>
    <row r="79" spans="1:24" ht="126" x14ac:dyDescent="0.25">
      <c r="A79" s="35" t="s">
        <v>102</v>
      </c>
      <c r="B79" s="33" t="s">
        <v>296</v>
      </c>
      <c r="C79" s="36" t="s">
        <v>297</v>
      </c>
      <c r="D79" s="38" t="s">
        <v>29</v>
      </c>
      <c r="E79" s="38">
        <v>0</v>
      </c>
      <c r="F79" s="38" t="s">
        <v>29</v>
      </c>
      <c r="G79" s="38">
        <v>5.4095898203013499</v>
      </c>
      <c r="H79" s="40">
        <f t="shared" si="30"/>
        <v>0</v>
      </c>
      <c r="I79" s="38">
        <f t="shared" si="31"/>
        <v>0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9" t="s">
        <v>29</v>
      </c>
      <c r="S79" s="40">
        <f t="shared" si="32"/>
        <v>5.4095898203013499</v>
      </c>
      <c r="T79" s="41">
        <f t="shared" si="4"/>
        <v>0</v>
      </c>
      <c r="U79" s="42" t="str">
        <f t="shared" si="5"/>
        <v>-</v>
      </c>
      <c r="V79" s="34" t="s">
        <v>29</v>
      </c>
      <c r="X79" s="43"/>
    </row>
    <row r="80" spans="1:24" ht="96.75" customHeight="1" x14ac:dyDescent="0.25">
      <c r="A80" s="35" t="s">
        <v>102</v>
      </c>
      <c r="B80" s="33" t="s">
        <v>298</v>
      </c>
      <c r="C80" s="36" t="s">
        <v>299</v>
      </c>
      <c r="D80" s="38">
        <v>1.9129033333333334</v>
      </c>
      <c r="E80" s="38">
        <v>0.93837011000000004</v>
      </c>
      <c r="F80" s="38" t="s">
        <v>29</v>
      </c>
      <c r="G80" s="38">
        <v>14.295562390000002</v>
      </c>
      <c r="H80" s="40">
        <f t="shared" si="30"/>
        <v>14.295562390000002</v>
      </c>
      <c r="I80" s="38">
        <f t="shared" si="31"/>
        <v>7.5417851799999998</v>
      </c>
      <c r="J80" s="38">
        <v>0</v>
      </c>
      <c r="K80" s="38">
        <v>0</v>
      </c>
      <c r="L80" s="38">
        <v>8</v>
      </c>
      <c r="M80" s="38">
        <v>7.5417851799999998</v>
      </c>
      <c r="N80" s="38">
        <v>4</v>
      </c>
      <c r="O80" s="38">
        <v>0</v>
      </c>
      <c r="P80" s="38">
        <v>2.2955623900000024</v>
      </c>
      <c r="Q80" s="38">
        <v>0</v>
      </c>
      <c r="R80" s="39" t="s">
        <v>29</v>
      </c>
      <c r="S80" s="40">
        <f t="shared" si="32"/>
        <v>6.7537772100000026</v>
      </c>
      <c r="T80" s="41">
        <f t="shared" si="4"/>
        <v>-0.45821482000000024</v>
      </c>
      <c r="U80" s="42">
        <f t="shared" si="5"/>
        <v>-5.7276852500000031E-2</v>
      </c>
      <c r="V80" s="34" t="s">
        <v>29</v>
      </c>
      <c r="X80" s="43"/>
    </row>
    <row r="81" spans="1:24" ht="39" customHeight="1" x14ac:dyDescent="0.25">
      <c r="A81" s="35" t="s">
        <v>106</v>
      </c>
      <c r="B81" s="33" t="s">
        <v>107</v>
      </c>
      <c r="C81" s="36" t="s">
        <v>28</v>
      </c>
      <c r="D81" s="45">
        <f>D82+D85+D92+D103</f>
        <v>641.65905141242933</v>
      </c>
      <c r="E81" s="45">
        <f>E82+E85+E92+E103</f>
        <v>941.14028481873856</v>
      </c>
      <c r="F81" s="38" t="s">
        <v>29</v>
      </c>
      <c r="G81" s="45">
        <f t="shared" ref="G81:Q81" si="33">G82+G85+G92+G103</f>
        <v>3718.2116091075513</v>
      </c>
      <c r="H81" s="45">
        <f t="shared" si="33"/>
        <v>3648.2834233767121</v>
      </c>
      <c r="I81" s="45">
        <f t="shared" si="33"/>
        <v>9.2795365699999994</v>
      </c>
      <c r="J81" s="45">
        <f t="shared" si="33"/>
        <v>147</v>
      </c>
      <c r="K81" s="45">
        <f t="shared" si="33"/>
        <v>1.46497754</v>
      </c>
      <c r="L81" s="45">
        <f t="shared" si="33"/>
        <v>310</v>
      </c>
      <c r="M81" s="45">
        <f t="shared" si="33"/>
        <v>7.8145590299999999</v>
      </c>
      <c r="N81" s="45">
        <f t="shared" si="33"/>
        <v>336.8646583466666</v>
      </c>
      <c r="O81" s="45">
        <f t="shared" si="33"/>
        <v>0</v>
      </c>
      <c r="P81" s="45">
        <f t="shared" si="33"/>
        <v>2854.4187650300455</v>
      </c>
      <c r="Q81" s="45">
        <f t="shared" si="33"/>
        <v>0</v>
      </c>
      <c r="R81" s="39" t="s">
        <v>29</v>
      </c>
      <c r="S81" s="40">
        <f t="shared" si="3"/>
        <v>3708.9320725375514</v>
      </c>
      <c r="T81" s="41">
        <f t="shared" si="4"/>
        <v>-447.72046343</v>
      </c>
      <c r="U81" s="42">
        <f t="shared" si="5"/>
        <v>-0.97969466833698027</v>
      </c>
      <c r="V81" s="34" t="s">
        <v>29</v>
      </c>
      <c r="X81" s="43"/>
    </row>
    <row r="82" spans="1:24" ht="39" customHeight="1" x14ac:dyDescent="0.25">
      <c r="A82" s="35" t="s">
        <v>108</v>
      </c>
      <c r="B82" s="33" t="s">
        <v>109</v>
      </c>
      <c r="C82" s="36" t="s">
        <v>28</v>
      </c>
      <c r="D82" s="45">
        <f>D83+D84</f>
        <v>0</v>
      </c>
      <c r="E82" s="45">
        <f t="shared" ref="E82:Q82" si="34">E83+E84</f>
        <v>0</v>
      </c>
      <c r="F82" s="38" t="s">
        <v>29</v>
      </c>
      <c r="G82" s="45">
        <f t="shared" si="34"/>
        <v>0</v>
      </c>
      <c r="H82" s="45">
        <f t="shared" si="34"/>
        <v>0</v>
      </c>
      <c r="I82" s="45">
        <f t="shared" si="34"/>
        <v>0</v>
      </c>
      <c r="J82" s="45">
        <f t="shared" si="34"/>
        <v>0</v>
      </c>
      <c r="K82" s="45">
        <f t="shared" si="34"/>
        <v>0</v>
      </c>
      <c r="L82" s="45">
        <f t="shared" si="34"/>
        <v>0</v>
      </c>
      <c r="M82" s="45">
        <f t="shared" si="34"/>
        <v>0</v>
      </c>
      <c r="N82" s="45">
        <f t="shared" si="34"/>
        <v>0</v>
      </c>
      <c r="O82" s="45">
        <f t="shared" si="34"/>
        <v>0</v>
      </c>
      <c r="P82" s="45">
        <f t="shared" si="34"/>
        <v>0</v>
      </c>
      <c r="Q82" s="45">
        <f t="shared" si="34"/>
        <v>0</v>
      </c>
      <c r="R82" s="39" t="s">
        <v>29</v>
      </c>
      <c r="S82" s="40">
        <f t="shared" si="3"/>
        <v>0</v>
      </c>
      <c r="T82" s="41">
        <f t="shared" si="4"/>
        <v>0</v>
      </c>
      <c r="U82" s="42" t="str">
        <f t="shared" si="5"/>
        <v>-</v>
      </c>
      <c r="V82" s="34" t="s">
        <v>29</v>
      </c>
      <c r="X82" s="43"/>
    </row>
    <row r="83" spans="1:24" ht="39" customHeight="1" x14ac:dyDescent="0.25">
      <c r="A83" s="35" t="s">
        <v>110</v>
      </c>
      <c r="B83" s="33" t="s">
        <v>111</v>
      </c>
      <c r="C83" s="36" t="s">
        <v>28</v>
      </c>
      <c r="D83" s="38">
        <v>0</v>
      </c>
      <c r="E83" s="38">
        <v>0</v>
      </c>
      <c r="F83" s="38" t="s">
        <v>29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9" t="s">
        <v>29</v>
      </c>
      <c r="S83" s="40">
        <f t="shared" si="3"/>
        <v>0</v>
      </c>
      <c r="T83" s="41">
        <f t="shared" si="4"/>
        <v>0</v>
      </c>
      <c r="U83" s="42" t="str">
        <f t="shared" si="5"/>
        <v>-</v>
      </c>
      <c r="V83" s="34" t="s">
        <v>29</v>
      </c>
      <c r="X83" s="43"/>
    </row>
    <row r="84" spans="1:24" ht="39" customHeight="1" x14ac:dyDescent="0.25">
      <c r="A84" s="35" t="s">
        <v>112</v>
      </c>
      <c r="B84" s="33" t="s">
        <v>113</v>
      </c>
      <c r="C84" s="36" t="s">
        <v>28</v>
      </c>
      <c r="D84" s="38">
        <v>0</v>
      </c>
      <c r="E84" s="38">
        <v>0</v>
      </c>
      <c r="F84" s="38" t="s">
        <v>29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9" t="s">
        <v>29</v>
      </c>
      <c r="S84" s="40">
        <f t="shared" si="3"/>
        <v>0</v>
      </c>
      <c r="T84" s="41">
        <f t="shared" si="4"/>
        <v>0</v>
      </c>
      <c r="U84" s="42" t="str">
        <f t="shared" si="5"/>
        <v>-</v>
      </c>
      <c r="V84" s="34" t="s">
        <v>29</v>
      </c>
      <c r="X84" s="43"/>
    </row>
    <row r="85" spans="1:24" ht="39" customHeight="1" x14ac:dyDescent="0.25">
      <c r="A85" s="35" t="s">
        <v>114</v>
      </c>
      <c r="B85" s="33" t="s">
        <v>115</v>
      </c>
      <c r="C85" s="36" t="s">
        <v>28</v>
      </c>
      <c r="D85" s="38">
        <f>D86+D91</f>
        <v>76.264584745762718</v>
      </c>
      <c r="E85" s="38">
        <f>E86+E91</f>
        <v>400.65720274999995</v>
      </c>
      <c r="F85" s="38" t="s">
        <v>29</v>
      </c>
      <c r="G85" s="38">
        <f t="shared" ref="G85:Q85" si="35">G86+G91</f>
        <v>341.2686152175516</v>
      </c>
      <c r="H85" s="38">
        <f t="shared" si="35"/>
        <v>303.12948503671203</v>
      </c>
      <c r="I85" s="38">
        <f t="shared" si="35"/>
        <v>7.8145590299999999</v>
      </c>
      <c r="J85" s="38">
        <f t="shared" si="35"/>
        <v>27</v>
      </c>
      <c r="K85" s="38">
        <f t="shared" si="35"/>
        <v>0</v>
      </c>
      <c r="L85" s="38">
        <f t="shared" si="35"/>
        <v>110</v>
      </c>
      <c r="M85" s="38">
        <f t="shared" si="35"/>
        <v>7.8145590299999999</v>
      </c>
      <c r="N85" s="38">
        <f t="shared" si="35"/>
        <v>126.8646583466666</v>
      </c>
      <c r="O85" s="38">
        <f t="shared" si="35"/>
        <v>0</v>
      </c>
      <c r="P85" s="38">
        <f t="shared" si="35"/>
        <v>39.264826690045396</v>
      </c>
      <c r="Q85" s="38">
        <f t="shared" si="35"/>
        <v>0</v>
      </c>
      <c r="R85" s="39" t="s">
        <v>29</v>
      </c>
      <c r="S85" s="40">
        <f t="shared" si="3"/>
        <v>333.4540561875516</v>
      </c>
      <c r="T85" s="41">
        <f t="shared" si="4"/>
        <v>-129.18544097</v>
      </c>
      <c r="U85" s="42">
        <f t="shared" si="5"/>
        <v>-0.94295942313868619</v>
      </c>
      <c r="V85" s="34" t="s">
        <v>29</v>
      </c>
      <c r="X85" s="43"/>
    </row>
    <row r="86" spans="1:24" ht="39" customHeight="1" x14ac:dyDescent="0.25">
      <c r="A86" s="35" t="s">
        <v>116</v>
      </c>
      <c r="B86" s="33" t="s">
        <v>117</v>
      </c>
      <c r="C86" s="36" t="s">
        <v>28</v>
      </c>
      <c r="D86" s="38">
        <f>SUM(D87:D90)</f>
        <v>76.264584745762718</v>
      </c>
      <c r="E86" s="38">
        <f>SUM(E87:E90)</f>
        <v>400.65720274999995</v>
      </c>
      <c r="F86" s="38" t="s">
        <v>29</v>
      </c>
      <c r="G86" s="38">
        <f t="shared" ref="G86:Q86" si="36">SUM(G87:G90)</f>
        <v>341.2686152175516</v>
      </c>
      <c r="H86" s="38">
        <f t="shared" si="36"/>
        <v>303.12948503671203</v>
      </c>
      <c r="I86" s="38">
        <f t="shared" si="36"/>
        <v>7.8145590299999999</v>
      </c>
      <c r="J86" s="38">
        <f t="shared" si="36"/>
        <v>27</v>
      </c>
      <c r="K86" s="38">
        <f t="shared" si="36"/>
        <v>0</v>
      </c>
      <c r="L86" s="38">
        <f t="shared" si="36"/>
        <v>110</v>
      </c>
      <c r="M86" s="38">
        <f t="shared" si="36"/>
        <v>7.8145590299999999</v>
      </c>
      <c r="N86" s="38">
        <f t="shared" si="36"/>
        <v>126.8646583466666</v>
      </c>
      <c r="O86" s="38">
        <f t="shared" si="36"/>
        <v>0</v>
      </c>
      <c r="P86" s="38">
        <f t="shared" si="36"/>
        <v>39.264826690045396</v>
      </c>
      <c r="Q86" s="38">
        <f t="shared" si="36"/>
        <v>0</v>
      </c>
      <c r="R86" s="39" t="s">
        <v>29</v>
      </c>
      <c r="S86" s="40">
        <f t="shared" si="3"/>
        <v>333.4540561875516</v>
      </c>
      <c r="T86" s="41">
        <f t="shared" si="4"/>
        <v>-129.18544097</v>
      </c>
      <c r="U86" s="42">
        <f t="shared" si="5"/>
        <v>-0.94295942313868619</v>
      </c>
      <c r="V86" s="34" t="s">
        <v>29</v>
      </c>
      <c r="X86" s="43"/>
    </row>
    <row r="87" spans="1:24" ht="105.75" customHeight="1" x14ac:dyDescent="0.25">
      <c r="A87" s="35" t="s">
        <v>116</v>
      </c>
      <c r="B87" s="33" t="s">
        <v>300</v>
      </c>
      <c r="C87" s="36" t="s">
        <v>301</v>
      </c>
      <c r="D87" s="38">
        <v>17.126889830508475</v>
      </c>
      <c r="E87" s="38">
        <v>76.15436665</v>
      </c>
      <c r="F87" s="38" t="s">
        <v>29</v>
      </c>
      <c r="G87" s="38">
        <v>87.92632501666661</v>
      </c>
      <c r="H87" s="40">
        <f t="shared" ref="H87:H90" si="37">IF(J87="нд","нд",(J87+L87+N87+P87))</f>
        <v>87.934658346666595</v>
      </c>
      <c r="I87" s="48">
        <f t="shared" ref="I87:I90" si="38">K87+M87+O87+Q87</f>
        <v>7.8145590299999999</v>
      </c>
      <c r="J87" s="38">
        <v>12</v>
      </c>
      <c r="K87" s="38">
        <v>0</v>
      </c>
      <c r="L87" s="38">
        <v>50</v>
      </c>
      <c r="M87" s="38">
        <v>7.8145590299999999</v>
      </c>
      <c r="N87" s="38">
        <v>25.934658346666595</v>
      </c>
      <c r="O87" s="38">
        <v>0</v>
      </c>
      <c r="P87" s="38">
        <v>0</v>
      </c>
      <c r="Q87" s="38">
        <v>0</v>
      </c>
      <c r="R87" s="39" t="s">
        <v>29</v>
      </c>
      <c r="S87" s="40">
        <f t="shared" si="3"/>
        <v>80.111765986666612</v>
      </c>
      <c r="T87" s="41">
        <f t="shared" si="4"/>
        <v>-54.185440970000002</v>
      </c>
      <c r="U87" s="42">
        <f t="shared" si="5"/>
        <v>-0.87395872532258068</v>
      </c>
      <c r="V87" s="34" t="s">
        <v>118</v>
      </c>
      <c r="X87" s="43"/>
    </row>
    <row r="88" spans="1:24" ht="166.5" customHeight="1" x14ac:dyDescent="0.25">
      <c r="A88" s="35" t="s">
        <v>116</v>
      </c>
      <c r="B88" s="33" t="s">
        <v>302</v>
      </c>
      <c r="C88" s="36" t="s">
        <v>303</v>
      </c>
      <c r="D88" s="38">
        <v>59.137694915254244</v>
      </c>
      <c r="E88" s="38">
        <v>324.50283609999997</v>
      </c>
      <c r="F88" s="38" t="s">
        <v>29</v>
      </c>
      <c r="G88" s="38">
        <v>196.54743953794775</v>
      </c>
      <c r="H88" s="40">
        <f t="shared" si="37"/>
        <v>181.934196096281</v>
      </c>
      <c r="I88" s="38">
        <f t="shared" si="38"/>
        <v>0</v>
      </c>
      <c r="J88" s="38">
        <v>15</v>
      </c>
      <c r="K88" s="38">
        <v>0</v>
      </c>
      <c r="L88" s="38">
        <v>60</v>
      </c>
      <c r="M88" s="38">
        <v>0</v>
      </c>
      <c r="N88" s="38">
        <v>81.93</v>
      </c>
      <c r="O88" s="38">
        <v>0</v>
      </c>
      <c r="P88" s="38">
        <v>25.004196096280992</v>
      </c>
      <c r="Q88" s="38">
        <v>0</v>
      </c>
      <c r="R88" s="39" t="s">
        <v>29</v>
      </c>
      <c r="S88" s="40">
        <f t="shared" si="3"/>
        <v>196.54743953794775</v>
      </c>
      <c r="T88" s="41">
        <f t="shared" si="4"/>
        <v>-75</v>
      </c>
      <c r="U88" s="42">
        <f t="shared" si="5"/>
        <v>-1</v>
      </c>
      <c r="V88" s="34" t="s">
        <v>119</v>
      </c>
      <c r="X88" s="43"/>
    </row>
    <row r="89" spans="1:24" ht="140.25" customHeight="1" x14ac:dyDescent="0.25">
      <c r="A89" s="35" t="s">
        <v>116</v>
      </c>
      <c r="B89" s="33" t="s">
        <v>304</v>
      </c>
      <c r="C89" s="36" t="s">
        <v>305</v>
      </c>
      <c r="D89" s="38" t="s">
        <v>29</v>
      </c>
      <c r="E89" s="38">
        <v>0</v>
      </c>
      <c r="F89" s="38" t="s">
        <v>29</v>
      </c>
      <c r="G89" s="38">
        <v>20.210292677198801</v>
      </c>
      <c r="H89" s="40">
        <f t="shared" si="37"/>
        <v>20.210292677198801</v>
      </c>
      <c r="I89" s="38">
        <f t="shared" si="38"/>
        <v>0</v>
      </c>
      <c r="J89" s="38">
        <v>0</v>
      </c>
      <c r="K89" s="38">
        <v>0</v>
      </c>
      <c r="L89" s="38">
        <v>0</v>
      </c>
      <c r="M89" s="38">
        <v>0</v>
      </c>
      <c r="N89" s="38">
        <v>12</v>
      </c>
      <c r="O89" s="38">
        <v>0</v>
      </c>
      <c r="P89" s="38">
        <v>8.210292677198801</v>
      </c>
      <c r="Q89" s="38">
        <v>0</v>
      </c>
      <c r="R89" s="39" t="s">
        <v>29</v>
      </c>
      <c r="S89" s="40">
        <f t="shared" si="3"/>
        <v>20.210292677198801</v>
      </c>
      <c r="T89" s="41">
        <f t="shared" si="4"/>
        <v>0</v>
      </c>
      <c r="U89" s="42" t="str">
        <f t="shared" si="5"/>
        <v>-</v>
      </c>
      <c r="V89" s="34" t="s">
        <v>29</v>
      </c>
      <c r="X89" s="43"/>
    </row>
    <row r="90" spans="1:24" ht="140.25" customHeight="1" x14ac:dyDescent="0.25">
      <c r="A90" s="35" t="s">
        <v>116</v>
      </c>
      <c r="B90" s="33" t="s">
        <v>306</v>
      </c>
      <c r="C90" s="36" t="s">
        <v>307</v>
      </c>
      <c r="D90" s="38" t="s">
        <v>29</v>
      </c>
      <c r="E90" s="38">
        <v>0</v>
      </c>
      <c r="F90" s="38" t="s">
        <v>29</v>
      </c>
      <c r="G90" s="38">
        <v>36.5845579857384</v>
      </c>
      <c r="H90" s="40">
        <f t="shared" si="37"/>
        <v>13.050337916565599</v>
      </c>
      <c r="I90" s="38">
        <f t="shared" si="38"/>
        <v>0</v>
      </c>
      <c r="J90" s="38">
        <v>0</v>
      </c>
      <c r="K90" s="38">
        <v>0</v>
      </c>
      <c r="L90" s="38">
        <v>0</v>
      </c>
      <c r="M90" s="38">
        <v>0</v>
      </c>
      <c r="N90" s="38">
        <v>7</v>
      </c>
      <c r="O90" s="38">
        <v>0</v>
      </c>
      <c r="P90" s="38">
        <v>6.0503379165655993</v>
      </c>
      <c r="Q90" s="38">
        <v>0</v>
      </c>
      <c r="R90" s="39" t="s">
        <v>29</v>
      </c>
      <c r="S90" s="40">
        <f t="shared" ref="S90:S153" si="39">IF(H90="нд","нд",G90-I90)</f>
        <v>36.5845579857384</v>
      </c>
      <c r="T90" s="41">
        <f t="shared" ref="T90:T176" si="40">IF(H90="нд","нд",(K90+M90)-(J90+L90))</f>
        <v>0</v>
      </c>
      <c r="U90" s="42" t="str">
        <f t="shared" ref="U90:U176" si="41">IF(H90="нд","нд",IF((J90+L90)&gt;0,T90/(J90+L90),"-"))</f>
        <v>-</v>
      </c>
      <c r="V90" s="34" t="s">
        <v>29</v>
      </c>
      <c r="X90" s="43"/>
    </row>
    <row r="91" spans="1:24" ht="39" customHeight="1" x14ac:dyDescent="0.25">
      <c r="A91" s="35" t="s">
        <v>120</v>
      </c>
      <c r="B91" s="33" t="s">
        <v>121</v>
      </c>
      <c r="C91" s="36" t="s">
        <v>28</v>
      </c>
      <c r="D91" s="38">
        <v>0</v>
      </c>
      <c r="E91" s="38">
        <v>0</v>
      </c>
      <c r="F91" s="38" t="s">
        <v>29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9" t="s">
        <v>29</v>
      </c>
      <c r="S91" s="40">
        <f t="shared" si="39"/>
        <v>0</v>
      </c>
      <c r="T91" s="41">
        <f t="shared" si="40"/>
        <v>0</v>
      </c>
      <c r="U91" s="42" t="str">
        <f t="shared" si="41"/>
        <v>-</v>
      </c>
      <c r="V91" s="34" t="s">
        <v>29</v>
      </c>
      <c r="X91" s="43"/>
    </row>
    <row r="92" spans="1:24" ht="39" customHeight="1" x14ac:dyDescent="0.25">
      <c r="A92" s="35" t="s">
        <v>122</v>
      </c>
      <c r="B92" s="33" t="s">
        <v>123</v>
      </c>
      <c r="C92" s="36" t="s">
        <v>28</v>
      </c>
      <c r="D92" s="38">
        <f>SUM(D93:D102)</f>
        <v>565.39446666666663</v>
      </c>
      <c r="E92" s="38">
        <f t="shared" ref="E92:Q92" si="42">SUM(E93:E102)</f>
        <v>540.48308206873855</v>
      </c>
      <c r="F92" s="38" t="s">
        <v>29</v>
      </c>
      <c r="G92" s="38">
        <f t="shared" si="42"/>
        <v>3376.9429938899998</v>
      </c>
      <c r="H92" s="38">
        <f t="shared" si="42"/>
        <v>3345.15393834</v>
      </c>
      <c r="I92" s="38">
        <f t="shared" si="42"/>
        <v>1.46497754</v>
      </c>
      <c r="J92" s="38">
        <f t="shared" si="42"/>
        <v>120</v>
      </c>
      <c r="K92" s="38">
        <f t="shared" si="42"/>
        <v>1.46497754</v>
      </c>
      <c r="L92" s="38">
        <f t="shared" si="42"/>
        <v>200</v>
      </c>
      <c r="M92" s="38">
        <f t="shared" si="42"/>
        <v>0</v>
      </c>
      <c r="N92" s="38">
        <f t="shared" si="42"/>
        <v>210</v>
      </c>
      <c r="O92" s="38">
        <f t="shared" si="42"/>
        <v>0</v>
      </c>
      <c r="P92" s="38">
        <f t="shared" si="42"/>
        <v>2815.15393834</v>
      </c>
      <c r="Q92" s="38">
        <f t="shared" si="42"/>
        <v>0</v>
      </c>
      <c r="R92" s="39" t="s">
        <v>29</v>
      </c>
      <c r="S92" s="40">
        <f t="shared" si="39"/>
        <v>3375.47801635</v>
      </c>
      <c r="T92" s="41">
        <f t="shared" si="40"/>
        <v>-318.53502245999999</v>
      </c>
      <c r="U92" s="42">
        <f t="shared" si="41"/>
        <v>-0.99542194518749993</v>
      </c>
      <c r="V92" s="34" t="s">
        <v>29</v>
      </c>
      <c r="X92" s="43"/>
    </row>
    <row r="93" spans="1:24" ht="96.75" customHeight="1" x14ac:dyDescent="0.25">
      <c r="A93" s="35" t="s">
        <v>122</v>
      </c>
      <c r="B93" s="33" t="s">
        <v>308</v>
      </c>
      <c r="C93" s="36" t="s">
        <v>309</v>
      </c>
      <c r="D93" s="38">
        <v>18.597816666666667</v>
      </c>
      <c r="E93" s="38">
        <v>120.74083750286488</v>
      </c>
      <c r="F93" s="38" t="s">
        <v>29</v>
      </c>
      <c r="G93" s="38">
        <v>9.1841155100001117</v>
      </c>
      <c r="H93" s="40">
        <f t="shared" ref="H93:H102" si="43">IF(J93="нд","нд",(J93+L93+N93+P93))</f>
        <v>0</v>
      </c>
      <c r="I93" s="38">
        <f t="shared" ref="I93:I102" si="44">K93+M93+O93+Q93</f>
        <v>0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9" t="s">
        <v>29</v>
      </c>
      <c r="S93" s="40">
        <f t="shared" si="39"/>
        <v>9.1841155100001117</v>
      </c>
      <c r="T93" s="41">
        <f t="shared" si="40"/>
        <v>0</v>
      </c>
      <c r="U93" s="42" t="str">
        <f t="shared" si="41"/>
        <v>-</v>
      </c>
      <c r="V93" s="34" t="s">
        <v>29</v>
      </c>
      <c r="X93" s="43"/>
    </row>
    <row r="94" spans="1:24" ht="121.5" customHeight="1" x14ac:dyDescent="0.25">
      <c r="A94" s="35" t="s">
        <v>122</v>
      </c>
      <c r="B94" s="33" t="s">
        <v>310</v>
      </c>
      <c r="C94" s="36" t="s">
        <v>311</v>
      </c>
      <c r="D94" s="38">
        <v>124.13947499999999</v>
      </c>
      <c r="E94" s="38">
        <v>39.003978315399401</v>
      </c>
      <c r="F94" s="38" t="s">
        <v>29</v>
      </c>
      <c r="G94" s="38">
        <v>816.38747499999999</v>
      </c>
      <c r="H94" s="40">
        <f t="shared" si="43"/>
        <v>816.38747499999999</v>
      </c>
      <c r="I94" s="38">
        <f t="shared" si="44"/>
        <v>0</v>
      </c>
      <c r="J94" s="38">
        <v>120</v>
      </c>
      <c r="K94" s="38">
        <v>0</v>
      </c>
      <c r="L94" s="38">
        <v>200</v>
      </c>
      <c r="M94" s="38">
        <v>0</v>
      </c>
      <c r="N94" s="38">
        <v>210</v>
      </c>
      <c r="O94" s="38">
        <v>0</v>
      </c>
      <c r="P94" s="38">
        <v>286.38747499999999</v>
      </c>
      <c r="Q94" s="38">
        <v>0</v>
      </c>
      <c r="R94" s="39" t="s">
        <v>29</v>
      </c>
      <c r="S94" s="40">
        <f t="shared" si="39"/>
        <v>816.38747499999999</v>
      </c>
      <c r="T94" s="41">
        <f t="shared" si="40"/>
        <v>-320</v>
      </c>
      <c r="U94" s="42">
        <f t="shared" si="41"/>
        <v>-1</v>
      </c>
      <c r="V94" s="34" t="s">
        <v>124</v>
      </c>
      <c r="X94" s="43"/>
    </row>
    <row r="95" spans="1:24" ht="96.75" customHeight="1" x14ac:dyDescent="0.25">
      <c r="A95" s="35" t="s">
        <v>122</v>
      </c>
      <c r="B95" s="33" t="s">
        <v>312</v>
      </c>
      <c r="C95" s="36" t="s">
        <v>313</v>
      </c>
      <c r="D95" s="38">
        <v>77.947058333333331</v>
      </c>
      <c r="E95" s="38">
        <v>27.0421524400419</v>
      </c>
      <c r="F95" s="38" t="s">
        <v>29</v>
      </c>
      <c r="G95" s="38">
        <v>511.82547999999991</v>
      </c>
      <c r="H95" s="40">
        <f t="shared" si="43"/>
        <v>511.82547999999991</v>
      </c>
      <c r="I95" s="38">
        <f t="shared" si="44"/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511.82547999999991</v>
      </c>
      <c r="Q95" s="38">
        <v>0</v>
      </c>
      <c r="R95" s="39" t="s">
        <v>29</v>
      </c>
      <c r="S95" s="40">
        <f t="shared" si="39"/>
        <v>511.82547999999991</v>
      </c>
      <c r="T95" s="41">
        <f t="shared" si="40"/>
        <v>0</v>
      </c>
      <c r="U95" s="42" t="str">
        <f t="shared" si="41"/>
        <v>-</v>
      </c>
      <c r="V95" s="34" t="s">
        <v>29</v>
      </c>
      <c r="X95" s="43"/>
    </row>
    <row r="96" spans="1:24" ht="63" x14ac:dyDescent="0.25">
      <c r="A96" s="35" t="s">
        <v>122</v>
      </c>
      <c r="B96" s="33" t="s">
        <v>314</v>
      </c>
      <c r="C96" s="36" t="s">
        <v>315</v>
      </c>
      <c r="D96" s="38">
        <v>39.467874999999999</v>
      </c>
      <c r="E96" s="38">
        <v>251.83090689746089</v>
      </c>
      <c r="F96" s="38" t="s">
        <v>29</v>
      </c>
      <c r="G96" s="38">
        <v>22.604940039999946</v>
      </c>
      <c r="H96" s="40">
        <f t="shared" si="43"/>
        <v>0</v>
      </c>
      <c r="I96" s="38">
        <f t="shared" si="44"/>
        <v>1.46497754</v>
      </c>
      <c r="J96" s="38">
        <v>0</v>
      </c>
      <c r="K96" s="38">
        <v>1.46497754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9" t="s">
        <v>29</v>
      </c>
      <c r="S96" s="40">
        <f t="shared" si="39"/>
        <v>21.139962499999946</v>
      </c>
      <c r="T96" s="41">
        <f t="shared" si="40"/>
        <v>1.46497754</v>
      </c>
      <c r="U96" s="42" t="str">
        <f t="shared" si="41"/>
        <v>-</v>
      </c>
      <c r="V96" s="34" t="s">
        <v>125</v>
      </c>
      <c r="X96" s="43"/>
    </row>
    <row r="97" spans="1:24" ht="96.75" customHeight="1" x14ac:dyDescent="0.25">
      <c r="A97" s="35" t="s">
        <v>122</v>
      </c>
      <c r="B97" s="33" t="s">
        <v>316</v>
      </c>
      <c r="C97" s="36" t="s">
        <v>317</v>
      </c>
      <c r="D97" s="38">
        <v>50.679825000000001</v>
      </c>
      <c r="E97" s="38">
        <v>17.960255234020799</v>
      </c>
      <c r="F97" s="38" t="s">
        <v>29</v>
      </c>
      <c r="G97" s="38">
        <v>335.4153166699997</v>
      </c>
      <c r="H97" s="40">
        <f t="shared" si="43"/>
        <v>335.4153166699997</v>
      </c>
      <c r="I97" s="38">
        <f t="shared" si="44"/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335.4153166699997</v>
      </c>
      <c r="Q97" s="38">
        <v>0</v>
      </c>
      <c r="R97" s="39" t="s">
        <v>29</v>
      </c>
      <c r="S97" s="40">
        <f t="shared" si="39"/>
        <v>335.4153166699997</v>
      </c>
      <c r="T97" s="41">
        <f t="shared" si="40"/>
        <v>0</v>
      </c>
      <c r="U97" s="42" t="str">
        <f t="shared" si="41"/>
        <v>-</v>
      </c>
      <c r="V97" s="34" t="s">
        <v>29</v>
      </c>
      <c r="X97" s="43"/>
    </row>
    <row r="98" spans="1:24" ht="96.75" customHeight="1" x14ac:dyDescent="0.25">
      <c r="A98" s="35" t="s">
        <v>122</v>
      </c>
      <c r="B98" s="33" t="s">
        <v>318</v>
      </c>
      <c r="C98" s="36" t="s">
        <v>319</v>
      </c>
      <c r="D98" s="38">
        <v>49.417191666666668</v>
      </c>
      <c r="E98" s="38">
        <v>15.833121650279599</v>
      </c>
      <c r="F98" s="38" t="s">
        <v>29</v>
      </c>
      <c r="G98" s="38">
        <v>326.73746667000023</v>
      </c>
      <c r="H98" s="40">
        <f t="shared" si="43"/>
        <v>326.73746667000023</v>
      </c>
      <c r="I98" s="38">
        <f t="shared" si="44"/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326.73746667000023</v>
      </c>
      <c r="Q98" s="38">
        <v>0</v>
      </c>
      <c r="R98" s="39" t="s">
        <v>29</v>
      </c>
      <c r="S98" s="40">
        <f t="shared" si="39"/>
        <v>326.73746667000023</v>
      </c>
      <c r="T98" s="41">
        <f t="shared" si="40"/>
        <v>0</v>
      </c>
      <c r="U98" s="42" t="str">
        <f t="shared" si="41"/>
        <v>-</v>
      </c>
      <c r="V98" s="34" t="s">
        <v>29</v>
      </c>
      <c r="X98" s="43"/>
    </row>
    <row r="99" spans="1:24" ht="96.75" customHeight="1" x14ac:dyDescent="0.25">
      <c r="A99" s="35" t="s">
        <v>122</v>
      </c>
      <c r="B99" s="33" t="s">
        <v>320</v>
      </c>
      <c r="C99" s="36" t="s">
        <v>321</v>
      </c>
      <c r="D99" s="38">
        <v>32.336958333333335</v>
      </c>
      <c r="E99" s="38">
        <v>10.8308427397799</v>
      </c>
      <c r="F99" s="38" t="s">
        <v>29</v>
      </c>
      <c r="G99" s="38">
        <v>214.11478333000022</v>
      </c>
      <c r="H99" s="40">
        <f t="shared" si="43"/>
        <v>214.11478333000022</v>
      </c>
      <c r="I99" s="38">
        <f t="shared" si="44"/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214.11478333000022</v>
      </c>
      <c r="Q99" s="38">
        <v>0</v>
      </c>
      <c r="R99" s="39" t="s">
        <v>29</v>
      </c>
      <c r="S99" s="40">
        <f t="shared" si="39"/>
        <v>214.11478333000022</v>
      </c>
      <c r="T99" s="41">
        <f t="shared" si="40"/>
        <v>0</v>
      </c>
      <c r="U99" s="42" t="str">
        <f t="shared" si="41"/>
        <v>-</v>
      </c>
      <c r="V99" s="34" t="s">
        <v>29</v>
      </c>
      <c r="X99" s="43"/>
    </row>
    <row r="100" spans="1:24" ht="96.75" customHeight="1" x14ac:dyDescent="0.25">
      <c r="A100" s="35" t="s">
        <v>122</v>
      </c>
      <c r="B100" s="33" t="s">
        <v>322</v>
      </c>
      <c r="C100" s="36" t="s">
        <v>323</v>
      </c>
      <c r="D100" s="38">
        <v>71.808941666666669</v>
      </c>
      <c r="E100" s="38">
        <v>23.358340187225799</v>
      </c>
      <c r="F100" s="38" t="s">
        <v>29</v>
      </c>
      <c r="G100" s="38">
        <v>473.28154167000031</v>
      </c>
      <c r="H100" s="40">
        <f t="shared" si="43"/>
        <v>473.28154167000031</v>
      </c>
      <c r="I100" s="38">
        <f t="shared" si="44"/>
        <v>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473.28154167000031</v>
      </c>
      <c r="Q100" s="38">
        <v>0</v>
      </c>
      <c r="R100" s="39" t="s">
        <v>29</v>
      </c>
      <c r="S100" s="40">
        <f t="shared" si="39"/>
        <v>473.28154167000031</v>
      </c>
      <c r="T100" s="41">
        <f t="shared" si="40"/>
        <v>0</v>
      </c>
      <c r="U100" s="42" t="str">
        <f t="shared" si="41"/>
        <v>-</v>
      </c>
      <c r="V100" s="34" t="s">
        <v>29</v>
      </c>
      <c r="X100" s="43"/>
    </row>
    <row r="101" spans="1:24" ht="96.75" customHeight="1" x14ac:dyDescent="0.25">
      <c r="A101" s="35" t="s">
        <v>122</v>
      </c>
      <c r="B101" s="33" t="s">
        <v>324</v>
      </c>
      <c r="C101" s="36" t="s">
        <v>325</v>
      </c>
      <c r="D101" s="38">
        <v>68.646908333333329</v>
      </c>
      <c r="E101" s="38">
        <v>22.7363876606525</v>
      </c>
      <c r="F101" s="38" t="s">
        <v>29</v>
      </c>
      <c r="G101" s="38">
        <v>452.96446666999981</v>
      </c>
      <c r="H101" s="40">
        <f t="shared" si="43"/>
        <v>452.96446666999981</v>
      </c>
      <c r="I101" s="38">
        <f t="shared" si="44"/>
        <v>0</v>
      </c>
      <c r="J101" s="38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452.96446666999981</v>
      </c>
      <c r="Q101" s="38">
        <v>0</v>
      </c>
      <c r="R101" s="39" t="s">
        <v>29</v>
      </c>
      <c r="S101" s="40">
        <f t="shared" si="39"/>
        <v>452.96446666999981</v>
      </c>
      <c r="T101" s="41">
        <f t="shared" si="40"/>
        <v>0</v>
      </c>
      <c r="U101" s="42" t="str">
        <f t="shared" si="41"/>
        <v>-</v>
      </c>
      <c r="V101" s="34" t="s">
        <v>29</v>
      </c>
      <c r="X101" s="43"/>
    </row>
    <row r="102" spans="1:24" ht="96.75" customHeight="1" x14ac:dyDescent="0.25">
      <c r="A102" s="35" t="s">
        <v>122</v>
      </c>
      <c r="B102" s="33" t="s">
        <v>326</v>
      </c>
      <c r="C102" s="36" t="s">
        <v>327</v>
      </c>
      <c r="D102" s="38">
        <v>32.352416666666663</v>
      </c>
      <c r="E102" s="38">
        <v>11.146259441012999</v>
      </c>
      <c r="F102" s="38" t="s">
        <v>29</v>
      </c>
      <c r="G102" s="38">
        <v>214.42740832999959</v>
      </c>
      <c r="H102" s="40">
        <f t="shared" si="43"/>
        <v>214.42740832999959</v>
      </c>
      <c r="I102" s="38">
        <f t="shared" si="44"/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214.42740832999959</v>
      </c>
      <c r="Q102" s="38">
        <v>0</v>
      </c>
      <c r="R102" s="39" t="s">
        <v>29</v>
      </c>
      <c r="S102" s="40">
        <f t="shared" si="39"/>
        <v>214.42740832999959</v>
      </c>
      <c r="T102" s="41">
        <f t="shared" si="40"/>
        <v>0</v>
      </c>
      <c r="U102" s="42" t="str">
        <f t="shared" si="41"/>
        <v>-</v>
      </c>
      <c r="V102" s="34" t="s">
        <v>29</v>
      </c>
      <c r="X102" s="43"/>
    </row>
    <row r="103" spans="1:24" ht="39" customHeight="1" x14ac:dyDescent="0.25">
      <c r="A103" s="35" t="s">
        <v>126</v>
      </c>
      <c r="B103" s="33" t="s">
        <v>127</v>
      </c>
      <c r="C103" s="36" t="s">
        <v>28</v>
      </c>
      <c r="D103" s="45">
        <f>D104+D105</f>
        <v>0</v>
      </c>
      <c r="E103" s="45">
        <f t="shared" ref="E103:Q103" si="45">E104+E105</f>
        <v>0</v>
      </c>
      <c r="F103" s="38" t="s">
        <v>29</v>
      </c>
      <c r="G103" s="45">
        <f t="shared" si="45"/>
        <v>0</v>
      </c>
      <c r="H103" s="45">
        <f t="shared" si="45"/>
        <v>0</v>
      </c>
      <c r="I103" s="45">
        <f t="shared" si="45"/>
        <v>0</v>
      </c>
      <c r="J103" s="45">
        <f t="shared" si="45"/>
        <v>0</v>
      </c>
      <c r="K103" s="45">
        <f t="shared" si="45"/>
        <v>0</v>
      </c>
      <c r="L103" s="45">
        <f t="shared" si="45"/>
        <v>0</v>
      </c>
      <c r="M103" s="45">
        <f t="shared" si="45"/>
        <v>0</v>
      </c>
      <c r="N103" s="45">
        <f t="shared" si="45"/>
        <v>0</v>
      </c>
      <c r="O103" s="45">
        <f t="shared" si="45"/>
        <v>0</v>
      </c>
      <c r="P103" s="45">
        <f t="shared" si="45"/>
        <v>0</v>
      </c>
      <c r="Q103" s="45">
        <f t="shared" si="45"/>
        <v>0</v>
      </c>
      <c r="R103" s="39" t="s">
        <v>29</v>
      </c>
      <c r="S103" s="40">
        <f t="shared" si="39"/>
        <v>0</v>
      </c>
      <c r="T103" s="41">
        <f t="shared" si="40"/>
        <v>0</v>
      </c>
      <c r="U103" s="42" t="str">
        <f t="shared" si="41"/>
        <v>-</v>
      </c>
      <c r="V103" s="34" t="s">
        <v>29</v>
      </c>
      <c r="X103" s="43"/>
    </row>
    <row r="104" spans="1:24" ht="39" customHeight="1" x14ac:dyDescent="0.25">
      <c r="A104" s="35" t="s">
        <v>128</v>
      </c>
      <c r="B104" s="33" t="s">
        <v>129</v>
      </c>
      <c r="C104" s="36" t="s">
        <v>28</v>
      </c>
      <c r="D104" s="45">
        <v>0</v>
      </c>
      <c r="E104" s="45">
        <v>0</v>
      </c>
      <c r="F104" s="38" t="s">
        <v>29</v>
      </c>
      <c r="G104" s="45">
        <v>0</v>
      </c>
      <c r="H104" s="45">
        <v>0</v>
      </c>
      <c r="I104" s="45"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39" t="s">
        <v>29</v>
      </c>
      <c r="S104" s="40">
        <f t="shared" si="39"/>
        <v>0</v>
      </c>
      <c r="T104" s="41">
        <f t="shared" si="40"/>
        <v>0</v>
      </c>
      <c r="U104" s="42" t="str">
        <f t="shared" si="41"/>
        <v>-</v>
      </c>
      <c r="V104" s="34" t="s">
        <v>29</v>
      </c>
      <c r="X104" s="43"/>
    </row>
    <row r="105" spans="1:24" ht="39" customHeight="1" x14ac:dyDescent="0.25">
      <c r="A105" s="35" t="s">
        <v>130</v>
      </c>
      <c r="B105" s="33" t="s">
        <v>131</v>
      </c>
      <c r="C105" s="36" t="s">
        <v>28</v>
      </c>
      <c r="D105" s="45">
        <v>0</v>
      </c>
      <c r="E105" s="45">
        <v>0</v>
      </c>
      <c r="F105" s="38" t="s">
        <v>29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39" t="s">
        <v>29</v>
      </c>
      <c r="S105" s="40">
        <f t="shared" si="39"/>
        <v>0</v>
      </c>
      <c r="T105" s="41">
        <f t="shared" si="40"/>
        <v>0</v>
      </c>
      <c r="U105" s="42" t="str">
        <f t="shared" si="41"/>
        <v>-</v>
      </c>
      <c r="V105" s="34" t="s">
        <v>29</v>
      </c>
      <c r="X105" s="43"/>
    </row>
    <row r="106" spans="1:24" ht="39" customHeight="1" x14ac:dyDescent="0.25">
      <c r="A106" s="35" t="s">
        <v>132</v>
      </c>
      <c r="B106" s="33" t="s">
        <v>133</v>
      </c>
      <c r="C106" s="36" t="s">
        <v>28</v>
      </c>
      <c r="D106" s="38">
        <f>D107+D108</f>
        <v>0</v>
      </c>
      <c r="E106" s="38">
        <f t="shared" ref="E106:Q106" si="46">E107+E108</f>
        <v>0</v>
      </c>
      <c r="F106" s="38" t="s">
        <v>29</v>
      </c>
      <c r="G106" s="38">
        <f t="shared" si="46"/>
        <v>0</v>
      </c>
      <c r="H106" s="38">
        <f t="shared" si="46"/>
        <v>0</v>
      </c>
      <c r="I106" s="38">
        <f t="shared" si="46"/>
        <v>0</v>
      </c>
      <c r="J106" s="38">
        <f t="shared" si="46"/>
        <v>0</v>
      </c>
      <c r="K106" s="38">
        <f t="shared" si="46"/>
        <v>0</v>
      </c>
      <c r="L106" s="38">
        <f t="shared" si="46"/>
        <v>0</v>
      </c>
      <c r="M106" s="38">
        <f t="shared" si="46"/>
        <v>0</v>
      </c>
      <c r="N106" s="38">
        <f t="shared" si="46"/>
        <v>0</v>
      </c>
      <c r="O106" s="38">
        <f t="shared" si="46"/>
        <v>0</v>
      </c>
      <c r="P106" s="38">
        <f t="shared" si="46"/>
        <v>0</v>
      </c>
      <c r="Q106" s="38">
        <f t="shared" si="46"/>
        <v>0</v>
      </c>
      <c r="R106" s="39" t="s">
        <v>29</v>
      </c>
      <c r="S106" s="40">
        <f t="shared" si="39"/>
        <v>0</v>
      </c>
      <c r="T106" s="41">
        <f t="shared" si="40"/>
        <v>0</v>
      </c>
      <c r="U106" s="42" t="str">
        <f t="shared" si="41"/>
        <v>-</v>
      </c>
      <c r="V106" s="34" t="s">
        <v>29</v>
      </c>
      <c r="X106" s="43"/>
    </row>
    <row r="107" spans="1:24" ht="39" customHeight="1" x14ac:dyDescent="0.25">
      <c r="A107" s="35" t="s">
        <v>134</v>
      </c>
      <c r="B107" s="33" t="s">
        <v>135</v>
      </c>
      <c r="C107" s="36" t="s">
        <v>28</v>
      </c>
      <c r="D107" s="38">
        <v>0</v>
      </c>
      <c r="E107" s="38">
        <v>0</v>
      </c>
      <c r="F107" s="38" t="s">
        <v>29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9" t="s">
        <v>29</v>
      </c>
      <c r="S107" s="40">
        <f t="shared" si="39"/>
        <v>0</v>
      </c>
      <c r="T107" s="41">
        <f t="shared" si="40"/>
        <v>0</v>
      </c>
      <c r="U107" s="42" t="str">
        <f t="shared" si="41"/>
        <v>-</v>
      </c>
      <c r="V107" s="34" t="s">
        <v>29</v>
      </c>
      <c r="X107" s="43"/>
    </row>
    <row r="108" spans="1:24" ht="39" customHeight="1" x14ac:dyDescent="0.25">
      <c r="A108" s="35" t="s">
        <v>136</v>
      </c>
      <c r="B108" s="33" t="s">
        <v>137</v>
      </c>
      <c r="C108" s="36" t="s">
        <v>28</v>
      </c>
      <c r="D108" s="38">
        <v>0</v>
      </c>
      <c r="E108" s="38">
        <v>0</v>
      </c>
      <c r="F108" s="38" t="s">
        <v>29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9" t="s">
        <v>29</v>
      </c>
      <c r="S108" s="40">
        <f t="shared" si="39"/>
        <v>0</v>
      </c>
      <c r="T108" s="41">
        <f t="shared" si="40"/>
        <v>0</v>
      </c>
      <c r="U108" s="42" t="str">
        <f t="shared" si="41"/>
        <v>-</v>
      </c>
      <c r="V108" s="34" t="s">
        <v>29</v>
      </c>
      <c r="X108" s="43"/>
    </row>
    <row r="109" spans="1:24" ht="39" customHeight="1" x14ac:dyDescent="0.25">
      <c r="A109" s="35" t="s">
        <v>138</v>
      </c>
      <c r="B109" s="33" t="s">
        <v>139</v>
      </c>
      <c r="C109" s="36" t="s">
        <v>28</v>
      </c>
      <c r="D109" s="38">
        <f>SUM(D110:D125)</f>
        <v>279.23620833333331</v>
      </c>
      <c r="E109" s="38">
        <f t="shared" ref="E109:Q109" si="47">SUM(E110:E125)</f>
        <v>1223.3582997999999</v>
      </c>
      <c r="F109" s="38" t="s">
        <v>29</v>
      </c>
      <c r="G109" s="38">
        <f t="shared" si="47"/>
        <v>1097.9945840568662</v>
      </c>
      <c r="H109" s="38">
        <f t="shared" si="47"/>
        <v>984.66199999999992</v>
      </c>
      <c r="I109" s="38">
        <f t="shared" si="47"/>
        <v>5.5973618400000005</v>
      </c>
      <c r="J109" s="38">
        <f t="shared" si="47"/>
        <v>162</v>
      </c>
      <c r="K109" s="38">
        <f t="shared" si="47"/>
        <v>2.7945826899999999</v>
      </c>
      <c r="L109" s="38">
        <f t="shared" si="47"/>
        <v>392</v>
      </c>
      <c r="M109" s="38">
        <f t="shared" si="47"/>
        <v>2.8027791500000001</v>
      </c>
      <c r="N109" s="38">
        <f t="shared" si="47"/>
        <v>258</v>
      </c>
      <c r="O109" s="38">
        <f t="shared" si="47"/>
        <v>0</v>
      </c>
      <c r="P109" s="38">
        <f t="shared" si="47"/>
        <v>172.66199999999998</v>
      </c>
      <c r="Q109" s="38">
        <f t="shared" si="47"/>
        <v>0</v>
      </c>
      <c r="R109" s="39" t="s">
        <v>29</v>
      </c>
      <c r="S109" s="40">
        <f>IF(H109="нд","нд",G109-I109)</f>
        <v>1092.3972222168661</v>
      </c>
      <c r="T109" s="41">
        <f t="shared" si="40"/>
        <v>-548.40263816000004</v>
      </c>
      <c r="U109" s="42">
        <f t="shared" si="41"/>
        <v>-0.98989645877256327</v>
      </c>
      <c r="V109" s="34" t="s">
        <v>29</v>
      </c>
      <c r="X109" s="43"/>
    </row>
    <row r="110" spans="1:24" ht="94.5" x14ac:dyDescent="0.25">
      <c r="A110" s="35" t="s">
        <v>138</v>
      </c>
      <c r="B110" s="33" t="s">
        <v>328</v>
      </c>
      <c r="C110" s="36" t="s">
        <v>329</v>
      </c>
      <c r="D110" s="38">
        <v>3.5886000000000005</v>
      </c>
      <c r="E110" s="38">
        <v>29.46158192</v>
      </c>
      <c r="F110" s="38" t="s">
        <v>29</v>
      </c>
      <c r="G110" s="38">
        <v>2.4277622199999982</v>
      </c>
      <c r="H110" s="40">
        <f t="shared" ref="H110:H125" si="48">IF(J110="нд","нд",(J110+L110+N110+P110))</f>
        <v>0</v>
      </c>
      <c r="I110" s="38">
        <f t="shared" ref="I110:I125" si="49">K110+M110+O110+Q110</f>
        <v>0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9" t="s">
        <v>29</v>
      </c>
      <c r="S110" s="40">
        <f t="shared" ref="S110:S125" si="50">IF(H110="нд","нд",G110-I110)</f>
        <v>2.4277622199999982</v>
      </c>
      <c r="T110" s="41">
        <f t="shared" si="40"/>
        <v>0</v>
      </c>
      <c r="U110" s="42" t="str">
        <f t="shared" si="41"/>
        <v>-</v>
      </c>
      <c r="V110" s="34" t="s">
        <v>29</v>
      </c>
      <c r="X110" s="43"/>
    </row>
    <row r="111" spans="1:24" ht="94.5" x14ac:dyDescent="0.25">
      <c r="A111" s="35" t="s">
        <v>138</v>
      </c>
      <c r="B111" s="33" t="s">
        <v>330</v>
      </c>
      <c r="C111" s="36" t="s">
        <v>331</v>
      </c>
      <c r="D111" s="38">
        <v>22.340008333333333</v>
      </c>
      <c r="E111" s="38">
        <v>145.32196514000003</v>
      </c>
      <c r="F111" s="38" t="s">
        <v>29</v>
      </c>
      <c r="G111" s="38">
        <v>28.655069921999967</v>
      </c>
      <c r="H111" s="40">
        <f t="shared" si="48"/>
        <v>0</v>
      </c>
      <c r="I111" s="38">
        <f t="shared" si="49"/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9" t="s">
        <v>29</v>
      </c>
      <c r="S111" s="40">
        <f t="shared" si="50"/>
        <v>28.655069921999967</v>
      </c>
      <c r="T111" s="41">
        <f t="shared" si="40"/>
        <v>0</v>
      </c>
      <c r="U111" s="42" t="str">
        <f t="shared" si="41"/>
        <v>-</v>
      </c>
      <c r="V111" s="34" t="s">
        <v>29</v>
      </c>
      <c r="X111" s="43"/>
    </row>
    <row r="112" spans="1:24" ht="94.5" x14ac:dyDescent="0.25">
      <c r="A112" s="35" t="s">
        <v>138</v>
      </c>
      <c r="B112" s="33" t="s">
        <v>332</v>
      </c>
      <c r="C112" s="36" t="s">
        <v>333</v>
      </c>
      <c r="D112" s="38">
        <v>14.580549999999999</v>
      </c>
      <c r="E112" s="38">
        <v>57.252830269999997</v>
      </c>
      <c r="F112" s="38" t="s">
        <v>29</v>
      </c>
      <c r="G112" s="38">
        <v>54.794155666792001</v>
      </c>
      <c r="H112" s="40">
        <f t="shared" si="48"/>
        <v>47.865000000000002</v>
      </c>
      <c r="I112" s="38">
        <f t="shared" si="49"/>
        <v>1.3830666599999999</v>
      </c>
      <c r="J112" s="38">
        <v>10</v>
      </c>
      <c r="K112" s="38">
        <v>1.3830666599999999</v>
      </c>
      <c r="L112" s="38">
        <v>15</v>
      </c>
      <c r="M112" s="38">
        <v>0</v>
      </c>
      <c r="N112" s="38">
        <v>13</v>
      </c>
      <c r="O112" s="38">
        <v>0</v>
      </c>
      <c r="P112" s="38">
        <v>9.865000000000002</v>
      </c>
      <c r="Q112" s="38">
        <v>0</v>
      </c>
      <c r="R112" s="39" t="s">
        <v>29</v>
      </c>
      <c r="S112" s="40">
        <f t="shared" si="50"/>
        <v>53.411089006792004</v>
      </c>
      <c r="T112" s="41">
        <f t="shared" si="40"/>
        <v>-23.616933339999999</v>
      </c>
      <c r="U112" s="42">
        <f t="shared" si="41"/>
        <v>-0.94467733359999995</v>
      </c>
      <c r="V112" s="34" t="s">
        <v>140</v>
      </c>
      <c r="X112" s="43"/>
    </row>
    <row r="113" spans="1:24" ht="94.5" x14ac:dyDescent="0.25">
      <c r="A113" s="35" t="s">
        <v>138</v>
      </c>
      <c r="B113" s="33" t="s">
        <v>334</v>
      </c>
      <c r="C113" s="36" t="s">
        <v>335</v>
      </c>
      <c r="D113" s="38">
        <v>9.1499500000000005</v>
      </c>
      <c r="E113" s="38">
        <v>13.9775063</v>
      </c>
      <c r="F113" s="38" t="s">
        <v>29</v>
      </c>
      <c r="G113" s="38">
        <v>61.746828428723987</v>
      </c>
      <c r="H113" s="40">
        <f t="shared" si="48"/>
        <v>57.179999999999986</v>
      </c>
      <c r="I113" s="38">
        <f t="shared" si="49"/>
        <v>0</v>
      </c>
      <c r="J113" s="38">
        <v>12</v>
      </c>
      <c r="K113" s="38">
        <v>0</v>
      </c>
      <c r="L113" s="38">
        <v>20</v>
      </c>
      <c r="M113" s="38">
        <v>0</v>
      </c>
      <c r="N113" s="38">
        <v>15</v>
      </c>
      <c r="O113" s="38">
        <v>0</v>
      </c>
      <c r="P113" s="38">
        <v>10.179999999999986</v>
      </c>
      <c r="Q113" s="38">
        <v>0</v>
      </c>
      <c r="R113" s="39" t="s">
        <v>29</v>
      </c>
      <c r="S113" s="40">
        <f t="shared" si="50"/>
        <v>61.746828428723987</v>
      </c>
      <c r="T113" s="41">
        <f t="shared" si="40"/>
        <v>-32</v>
      </c>
      <c r="U113" s="42">
        <f t="shared" si="41"/>
        <v>-1</v>
      </c>
      <c r="V113" s="34" t="s">
        <v>140</v>
      </c>
      <c r="X113" s="43"/>
    </row>
    <row r="114" spans="1:24" ht="110.25" x14ac:dyDescent="0.25">
      <c r="A114" s="35" t="s">
        <v>138</v>
      </c>
      <c r="B114" s="33" t="s">
        <v>336</v>
      </c>
      <c r="C114" s="36" t="s">
        <v>337</v>
      </c>
      <c r="D114" s="38">
        <v>53.292158333333333</v>
      </c>
      <c r="E114" s="38">
        <v>149.90049006000001</v>
      </c>
      <c r="F114" s="38" t="s">
        <v>29</v>
      </c>
      <c r="G114" s="38">
        <v>224.05981485167601</v>
      </c>
      <c r="H114" s="40">
        <f t="shared" si="48"/>
        <v>190.37500000000003</v>
      </c>
      <c r="I114" s="38">
        <f t="shared" si="49"/>
        <v>0</v>
      </c>
      <c r="J114" s="38">
        <v>30</v>
      </c>
      <c r="K114" s="38">
        <v>0</v>
      </c>
      <c r="L114" s="38">
        <v>80</v>
      </c>
      <c r="M114" s="38">
        <v>0</v>
      </c>
      <c r="N114" s="38">
        <v>48</v>
      </c>
      <c r="O114" s="38">
        <v>0</v>
      </c>
      <c r="P114" s="38">
        <v>32.375000000000028</v>
      </c>
      <c r="Q114" s="38">
        <v>0</v>
      </c>
      <c r="R114" s="39" t="s">
        <v>29</v>
      </c>
      <c r="S114" s="40">
        <f t="shared" si="50"/>
        <v>224.05981485167601</v>
      </c>
      <c r="T114" s="41">
        <f t="shared" si="40"/>
        <v>-110</v>
      </c>
      <c r="U114" s="42">
        <f t="shared" si="41"/>
        <v>-1</v>
      </c>
      <c r="V114" s="34" t="s">
        <v>140</v>
      </c>
      <c r="X114" s="43"/>
    </row>
    <row r="115" spans="1:24" ht="94.5" x14ac:dyDescent="0.25">
      <c r="A115" s="35" t="s">
        <v>138</v>
      </c>
      <c r="B115" s="33" t="s">
        <v>338</v>
      </c>
      <c r="C115" s="36" t="s">
        <v>339</v>
      </c>
      <c r="D115" s="38">
        <v>40.335266666666669</v>
      </c>
      <c r="E115" s="38">
        <v>103.80000272999999</v>
      </c>
      <c r="F115" s="38" t="s">
        <v>29</v>
      </c>
      <c r="G115" s="38">
        <v>240.36191414981201</v>
      </c>
      <c r="H115" s="40">
        <f t="shared" si="48"/>
        <v>232.56</v>
      </c>
      <c r="I115" s="38">
        <f t="shared" si="49"/>
        <v>1.41151603</v>
      </c>
      <c r="J115" s="38">
        <v>35</v>
      </c>
      <c r="K115" s="38">
        <v>1.41151603</v>
      </c>
      <c r="L115" s="38">
        <v>90</v>
      </c>
      <c r="M115" s="38">
        <v>0</v>
      </c>
      <c r="N115" s="38">
        <v>65</v>
      </c>
      <c r="O115" s="38">
        <v>0</v>
      </c>
      <c r="P115" s="38">
        <v>42.56</v>
      </c>
      <c r="Q115" s="38">
        <v>0</v>
      </c>
      <c r="R115" s="39" t="s">
        <v>29</v>
      </c>
      <c r="S115" s="40">
        <f t="shared" si="50"/>
        <v>238.95039811981201</v>
      </c>
      <c r="T115" s="41">
        <f t="shared" si="40"/>
        <v>-123.58848397</v>
      </c>
      <c r="U115" s="42">
        <f t="shared" si="41"/>
        <v>-0.98870787175999997</v>
      </c>
      <c r="V115" s="34" t="s">
        <v>140</v>
      </c>
      <c r="X115" s="43"/>
    </row>
    <row r="116" spans="1:24" ht="94.5" x14ac:dyDescent="0.25">
      <c r="A116" s="35" t="s">
        <v>138</v>
      </c>
      <c r="B116" s="33" t="s">
        <v>340</v>
      </c>
      <c r="C116" s="36" t="s">
        <v>341</v>
      </c>
      <c r="D116" s="38">
        <v>14.942516666666668</v>
      </c>
      <c r="E116" s="38">
        <v>87.019950129999998</v>
      </c>
      <c r="F116" s="38" t="s">
        <v>29</v>
      </c>
      <c r="G116" s="38">
        <v>31.018606055580008</v>
      </c>
      <c r="H116" s="40">
        <f t="shared" si="48"/>
        <v>0</v>
      </c>
      <c r="I116" s="38">
        <f t="shared" si="49"/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9" t="s">
        <v>29</v>
      </c>
      <c r="S116" s="40">
        <f t="shared" si="50"/>
        <v>31.018606055580008</v>
      </c>
      <c r="T116" s="41">
        <f t="shared" si="40"/>
        <v>0</v>
      </c>
      <c r="U116" s="42" t="str">
        <f t="shared" si="41"/>
        <v>-</v>
      </c>
      <c r="V116" s="34" t="s">
        <v>29</v>
      </c>
      <c r="X116" s="43"/>
    </row>
    <row r="117" spans="1:24" ht="94.5" x14ac:dyDescent="0.25">
      <c r="A117" s="35" t="s">
        <v>138</v>
      </c>
      <c r="B117" s="33" t="s">
        <v>342</v>
      </c>
      <c r="C117" s="36" t="s">
        <v>343</v>
      </c>
      <c r="D117" s="38">
        <v>9.1306250000000002</v>
      </c>
      <c r="E117" s="38">
        <v>19.839541140000001</v>
      </c>
      <c r="F117" s="38" t="s">
        <v>29</v>
      </c>
      <c r="G117" s="38">
        <v>55.110569175868001</v>
      </c>
      <c r="H117" s="40">
        <f t="shared" si="48"/>
        <v>54.235999999999997</v>
      </c>
      <c r="I117" s="38">
        <f t="shared" si="49"/>
        <v>1.3787748999999998</v>
      </c>
      <c r="J117" s="38">
        <v>10</v>
      </c>
      <c r="K117" s="38">
        <v>0</v>
      </c>
      <c r="L117" s="38">
        <v>20</v>
      </c>
      <c r="M117" s="38">
        <v>1.3787748999999998</v>
      </c>
      <c r="N117" s="38">
        <v>15</v>
      </c>
      <c r="O117" s="38">
        <v>0</v>
      </c>
      <c r="P117" s="38">
        <v>9.2359999999999971</v>
      </c>
      <c r="Q117" s="38">
        <v>0</v>
      </c>
      <c r="R117" s="39" t="s">
        <v>29</v>
      </c>
      <c r="S117" s="40">
        <f t="shared" si="50"/>
        <v>53.731794275867998</v>
      </c>
      <c r="T117" s="41">
        <f t="shared" si="40"/>
        <v>-28.6212251</v>
      </c>
      <c r="U117" s="42">
        <f t="shared" si="41"/>
        <v>-0.95404083666666673</v>
      </c>
      <c r="V117" s="34" t="s">
        <v>140</v>
      </c>
      <c r="X117" s="43"/>
    </row>
    <row r="118" spans="1:24" ht="94.5" x14ac:dyDescent="0.25">
      <c r="A118" s="35" t="s">
        <v>138</v>
      </c>
      <c r="B118" s="33" t="s">
        <v>344</v>
      </c>
      <c r="C118" s="36" t="s">
        <v>345</v>
      </c>
      <c r="D118" s="38">
        <v>22.093741666666666</v>
      </c>
      <c r="E118" s="38">
        <v>87.757691349999988</v>
      </c>
      <c r="F118" s="38" t="s">
        <v>29</v>
      </c>
      <c r="G118" s="38">
        <v>86.326773953675996</v>
      </c>
      <c r="H118" s="40">
        <f t="shared" si="48"/>
        <v>92.833999999999989</v>
      </c>
      <c r="I118" s="38">
        <f t="shared" si="49"/>
        <v>0</v>
      </c>
      <c r="J118" s="38">
        <v>15</v>
      </c>
      <c r="K118" s="38">
        <v>0</v>
      </c>
      <c r="L118" s="38">
        <v>40</v>
      </c>
      <c r="M118" s="38">
        <v>0</v>
      </c>
      <c r="N118" s="38">
        <v>23</v>
      </c>
      <c r="O118" s="38">
        <v>0</v>
      </c>
      <c r="P118" s="38">
        <v>14.833999999999989</v>
      </c>
      <c r="Q118" s="38">
        <v>0</v>
      </c>
      <c r="R118" s="39" t="s">
        <v>29</v>
      </c>
      <c r="S118" s="40">
        <f t="shared" si="50"/>
        <v>86.326773953675996</v>
      </c>
      <c r="T118" s="41">
        <f t="shared" si="40"/>
        <v>-55</v>
      </c>
      <c r="U118" s="42">
        <f t="shared" si="41"/>
        <v>-1</v>
      </c>
      <c r="V118" s="34" t="s">
        <v>140</v>
      </c>
      <c r="X118" s="43"/>
    </row>
    <row r="119" spans="1:24" ht="94.5" x14ac:dyDescent="0.25">
      <c r="A119" s="35" t="s">
        <v>138</v>
      </c>
      <c r="B119" s="33" t="s">
        <v>346</v>
      </c>
      <c r="C119" s="36" t="s">
        <v>347</v>
      </c>
      <c r="D119" s="38">
        <v>16.661916666666666</v>
      </c>
      <c r="E119" s="38">
        <v>122.39547764999999</v>
      </c>
      <c r="F119" s="38" t="s">
        <v>29</v>
      </c>
      <c r="G119" s="38">
        <v>17.914694659872012</v>
      </c>
      <c r="H119" s="40">
        <f t="shared" si="48"/>
        <v>0</v>
      </c>
      <c r="I119" s="38">
        <f t="shared" si="49"/>
        <v>0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9" t="s">
        <v>29</v>
      </c>
      <c r="S119" s="40">
        <f t="shared" si="50"/>
        <v>17.914694659872012</v>
      </c>
      <c r="T119" s="41">
        <f t="shared" si="40"/>
        <v>0</v>
      </c>
      <c r="U119" s="42" t="str">
        <f t="shared" si="41"/>
        <v>-</v>
      </c>
      <c r="V119" s="34" t="s">
        <v>29</v>
      </c>
      <c r="X119" s="43"/>
    </row>
    <row r="120" spans="1:24" ht="94.5" x14ac:dyDescent="0.25">
      <c r="A120" s="35" t="s">
        <v>138</v>
      </c>
      <c r="B120" s="33" t="s">
        <v>348</v>
      </c>
      <c r="C120" s="36" t="s">
        <v>349</v>
      </c>
      <c r="D120" s="38">
        <v>14.224483333333334</v>
      </c>
      <c r="E120" s="38">
        <v>89.718109170000005</v>
      </c>
      <c r="F120" s="38" t="s">
        <v>29</v>
      </c>
      <c r="G120" s="38">
        <v>22.023768035143988</v>
      </c>
      <c r="H120" s="40">
        <f t="shared" si="48"/>
        <v>0</v>
      </c>
      <c r="I120" s="38">
        <f t="shared" si="49"/>
        <v>0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9" t="s">
        <v>29</v>
      </c>
      <c r="S120" s="40">
        <f t="shared" si="50"/>
        <v>22.023768035143988</v>
      </c>
      <c r="T120" s="41">
        <f t="shared" si="40"/>
        <v>0</v>
      </c>
      <c r="U120" s="42" t="str">
        <f t="shared" si="41"/>
        <v>-</v>
      </c>
      <c r="V120" s="34" t="s">
        <v>29</v>
      </c>
      <c r="X120" s="43"/>
    </row>
    <row r="121" spans="1:24" ht="94.5" x14ac:dyDescent="0.25">
      <c r="A121" s="35" t="s">
        <v>138</v>
      </c>
      <c r="B121" s="33" t="s">
        <v>350</v>
      </c>
      <c r="C121" s="36" t="s">
        <v>351</v>
      </c>
      <c r="D121" s="38">
        <v>15.795383333333335</v>
      </c>
      <c r="E121" s="38">
        <v>53.104394540000001</v>
      </c>
      <c r="F121" s="38" t="s">
        <v>29</v>
      </c>
      <c r="G121" s="38">
        <v>75.960179578819989</v>
      </c>
      <c r="H121" s="40">
        <f t="shared" si="48"/>
        <v>85.949999999999989</v>
      </c>
      <c r="I121" s="38">
        <f t="shared" si="49"/>
        <v>0</v>
      </c>
      <c r="J121" s="38">
        <v>13</v>
      </c>
      <c r="K121" s="38">
        <v>0</v>
      </c>
      <c r="L121" s="38">
        <v>30</v>
      </c>
      <c r="M121" s="38">
        <v>0</v>
      </c>
      <c r="N121" s="38">
        <v>25</v>
      </c>
      <c r="O121" s="38">
        <v>0</v>
      </c>
      <c r="P121" s="38">
        <v>17.949999999999989</v>
      </c>
      <c r="Q121" s="38">
        <v>0</v>
      </c>
      <c r="R121" s="39" t="s">
        <v>29</v>
      </c>
      <c r="S121" s="40">
        <f t="shared" si="50"/>
        <v>75.960179578819989</v>
      </c>
      <c r="T121" s="41">
        <f t="shared" si="40"/>
        <v>-43</v>
      </c>
      <c r="U121" s="42">
        <f t="shared" si="41"/>
        <v>-1</v>
      </c>
      <c r="V121" s="34" t="s">
        <v>140</v>
      </c>
      <c r="X121" s="43"/>
    </row>
    <row r="122" spans="1:24" ht="94.5" x14ac:dyDescent="0.25">
      <c r="A122" s="35" t="s">
        <v>138</v>
      </c>
      <c r="B122" s="33" t="s">
        <v>352</v>
      </c>
      <c r="C122" s="36" t="s">
        <v>353</v>
      </c>
      <c r="D122" s="38">
        <v>17.656216666666669</v>
      </c>
      <c r="E122" s="38">
        <v>78.055380049999997</v>
      </c>
      <c r="F122" s="38" t="s">
        <v>29</v>
      </c>
      <c r="G122" s="38">
        <v>63.579307789376003</v>
      </c>
      <c r="H122" s="40">
        <f t="shared" si="48"/>
        <v>87.579999999999984</v>
      </c>
      <c r="I122" s="38">
        <f t="shared" si="49"/>
        <v>0</v>
      </c>
      <c r="J122" s="38">
        <v>14</v>
      </c>
      <c r="K122" s="38">
        <v>0</v>
      </c>
      <c r="L122" s="38">
        <v>35</v>
      </c>
      <c r="M122" s="38">
        <v>0</v>
      </c>
      <c r="N122" s="38">
        <v>23</v>
      </c>
      <c r="O122" s="38">
        <v>0</v>
      </c>
      <c r="P122" s="38">
        <v>15.579999999999984</v>
      </c>
      <c r="Q122" s="38">
        <v>0</v>
      </c>
      <c r="R122" s="39" t="s">
        <v>29</v>
      </c>
      <c r="S122" s="40">
        <f t="shared" si="50"/>
        <v>63.579307789376003</v>
      </c>
      <c r="T122" s="41">
        <f t="shared" si="40"/>
        <v>-49</v>
      </c>
      <c r="U122" s="42">
        <f t="shared" si="41"/>
        <v>-1</v>
      </c>
      <c r="V122" s="34" t="s">
        <v>140</v>
      </c>
      <c r="X122" s="43"/>
    </row>
    <row r="123" spans="1:24" ht="94.5" x14ac:dyDescent="0.25">
      <c r="A123" s="35" t="s">
        <v>138</v>
      </c>
      <c r="B123" s="33" t="s">
        <v>354</v>
      </c>
      <c r="C123" s="36" t="s">
        <v>355</v>
      </c>
      <c r="D123" s="38">
        <v>12.337766666666667</v>
      </c>
      <c r="E123" s="38">
        <v>97.814816539999981</v>
      </c>
      <c r="F123" s="38" t="s">
        <v>29</v>
      </c>
      <c r="G123" s="38">
        <v>74.167111730123992</v>
      </c>
      <c r="H123" s="40">
        <f t="shared" si="48"/>
        <v>91.331999999999979</v>
      </c>
      <c r="I123" s="38">
        <f t="shared" si="49"/>
        <v>0</v>
      </c>
      <c r="J123" s="38">
        <v>15</v>
      </c>
      <c r="K123" s="38">
        <v>0</v>
      </c>
      <c r="L123" s="38">
        <v>40</v>
      </c>
      <c r="M123" s="38">
        <v>0</v>
      </c>
      <c r="N123" s="38">
        <v>22</v>
      </c>
      <c r="O123" s="38">
        <v>0</v>
      </c>
      <c r="P123" s="38">
        <v>14.331999999999979</v>
      </c>
      <c r="Q123" s="38">
        <v>0</v>
      </c>
      <c r="R123" s="39" t="s">
        <v>29</v>
      </c>
      <c r="S123" s="40">
        <f t="shared" si="50"/>
        <v>74.167111730123992</v>
      </c>
      <c r="T123" s="41">
        <f t="shared" si="40"/>
        <v>-55</v>
      </c>
      <c r="U123" s="42">
        <f t="shared" si="41"/>
        <v>-1</v>
      </c>
      <c r="V123" s="34" t="s">
        <v>140</v>
      </c>
      <c r="X123" s="43"/>
    </row>
    <row r="124" spans="1:24" ht="94.5" x14ac:dyDescent="0.25">
      <c r="A124" s="35" t="s">
        <v>138</v>
      </c>
      <c r="B124" s="33" t="s">
        <v>356</v>
      </c>
      <c r="C124" s="36" t="s">
        <v>357</v>
      </c>
      <c r="D124" s="38">
        <v>6.6822583333333343</v>
      </c>
      <c r="E124" s="38">
        <v>9.5987470500000001</v>
      </c>
      <c r="F124" s="38" t="s">
        <v>29</v>
      </c>
      <c r="G124" s="38">
        <v>46.2076326024347</v>
      </c>
      <c r="H124" s="40">
        <f t="shared" si="48"/>
        <v>44.75</v>
      </c>
      <c r="I124" s="38">
        <f t="shared" si="49"/>
        <v>1.4240042500000001</v>
      </c>
      <c r="J124" s="38">
        <v>8</v>
      </c>
      <c r="K124" s="38">
        <v>0</v>
      </c>
      <c r="L124" s="38">
        <v>22</v>
      </c>
      <c r="M124" s="38">
        <v>1.4240042500000001</v>
      </c>
      <c r="N124" s="38">
        <v>9</v>
      </c>
      <c r="O124" s="38">
        <v>0</v>
      </c>
      <c r="P124" s="38">
        <v>5.75</v>
      </c>
      <c r="Q124" s="38">
        <v>0</v>
      </c>
      <c r="R124" s="39" t="s">
        <v>29</v>
      </c>
      <c r="S124" s="40">
        <f t="shared" si="50"/>
        <v>44.783628352434697</v>
      </c>
      <c r="T124" s="41">
        <f t="shared" si="40"/>
        <v>-28.575995750000001</v>
      </c>
      <c r="U124" s="42">
        <f t="shared" si="41"/>
        <v>-0.95253319166666672</v>
      </c>
      <c r="V124" s="34" t="s">
        <v>140</v>
      </c>
      <c r="X124" s="43"/>
    </row>
    <row r="125" spans="1:24" ht="94.5" x14ac:dyDescent="0.25">
      <c r="A125" s="35" t="s">
        <v>138</v>
      </c>
      <c r="B125" s="33" t="s">
        <v>358</v>
      </c>
      <c r="C125" s="36" t="s">
        <v>359</v>
      </c>
      <c r="D125" s="38">
        <v>6.4247666666666667</v>
      </c>
      <c r="E125" s="38">
        <v>78.339815760000008</v>
      </c>
      <c r="F125" s="38" t="s">
        <v>29</v>
      </c>
      <c r="G125" s="38">
        <v>13.640395236967706</v>
      </c>
      <c r="H125" s="40">
        <f t="shared" si="48"/>
        <v>0</v>
      </c>
      <c r="I125" s="38">
        <f t="shared" si="49"/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9" t="s">
        <v>29</v>
      </c>
      <c r="S125" s="40">
        <f t="shared" si="50"/>
        <v>13.640395236967706</v>
      </c>
      <c r="T125" s="41">
        <f t="shared" si="40"/>
        <v>0</v>
      </c>
      <c r="U125" s="42" t="str">
        <f t="shared" si="41"/>
        <v>-</v>
      </c>
      <c r="V125" s="34" t="s">
        <v>29</v>
      </c>
      <c r="X125" s="43"/>
    </row>
    <row r="126" spans="1:24" ht="39" customHeight="1" x14ac:dyDescent="0.25">
      <c r="A126" s="35" t="s">
        <v>141</v>
      </c>
      <c r="B126" s="33" t="s">
        <v>142</v>
      </c>
      <c r="C126" s="36" t="s">
        <v>28</v>
      </c>
      <c r="D126" s="45">
        <v>0</v>
      </c>
      <c r="E126" s="45">
        <v>0</v>
      </c>
      <c r="F126" s="38" t="s">
        <v>29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39" t="s">
        <v>29</v>
      </c>
      <c r="S126" s="40">
        <f t="shared" si="39"/>
        <v>0</v>
      </c>
      <c r="T126" s="41">
        <f t="shared" si="40"/>
        <v>0</v>
      </c>
      <c r="U126" s="42" t="str">
        <f t="shared" si="41"/>
        <v>-</v>
      </c>
      <c r="V126" s="34" t="s">
        <v>29</v>
      </c>
      <c r="X126" s="43"/>
    </row>
    <row r="127" spans="1:24" ht="39" customHeight="1" x14ac:dyDescent="0.25">
      <c r="A127" s="35" t="s">
        <v>143</v>
      </c>
      <c r="B127" s="33" t="s">
        <v>144</v>
      </c>
      <c r="C127" s="36" t="s">
        <v>28</v>
      </c>
      <c r="D127" s="45">
        <f>SUM(D128:D210)</f>
        <v>71.13327118644068</v>
      </c>
      <c r="E127" s="45">
        <f>SUM(E128:E210)</f>
        <v>1644.2898331900005</v>
      </c>
      <c r="F127" s="38" t="s">
        <v>29</v>
      </c>
      <c r="G127" s="45">
        <f>SUM(G128:G210)</f>
        <v>238.84898560300002</v>
      </c>
      <c r="H127" s="45">
        <f t="shared" ref="H127:Q127" si="51">SUM(H128:H210)</f>
        <v>0.60593333333333321</v>
      </c>
      <c r="I127" s="45">
        <f t="shared" si="51"/>
        <v>196.02046182000004</v>
      </c>
      <c r="J127" s="45">
        <f t="shared" si="51"/>
        <v>0</v>
      </c>
      <c r="K127" s="45">
        <f t="shared" si="51"/>
        <v>0</v>
      </c>
      <c r="L127" s="45">
        <f t="shared" si="51"/>
        <v>0</v>
      </c>
      <c r="M127" s="45">
        <f t="shared" si="51"/>
        <v>196.02046182000004</v>
      </c>
      <c r="N127" s="45">
        <f t="shared" si="51"/>
        <v>0.60593333333333321</v>
      </c>
      <c r="O127" s="45">
        <f t="shared" si="51"/>
        <v>0</v>
      </c>
      <c r="P127" s="45">
        <f t="shared" si="51"/>
        <v>0</v>
      </c>
      <c r="Q127" s="45">
        <f t="shared" si="51"/>
        <v>0</v>
      </c>
      <c r="R127" s="39" t="s">
        <v>29</v>
      </c>
      <c r="S127" s="40">
        <f t="shared" si="39"/>
        <v>42.82852378299998</v>
      </c>
      <c r="T127" s="41">
        <f t="shared" si="40"/>
        <v>196.02046182000004</v>
      </c>
      <c r="U127" s="42" t="str">
        <f t="shared" si="41"/>
        <v>-</v>
      </c>
      <c r="V127" s="34" t="s">
        <v>29</v>
      </c>
      <c r="X127" s="43"/>
    </row>
    <row r="128" spans="1:24" ht="110.25" x14ac:dyDescent="0.25">
      <c r="A128" s="35" t="s">
        <v>143</v>
      </c>
      <c r="B128" s="33" t="s">
        <v>360</v>
      </c>
      <c r="C128" s="36" t="s">
        <v>361</v>
      </c>
      <c r="D128" s="38">
        <v>71.13327118644068</v>
      </c>
      <c r="E128" s="38">
        <v>300.17794601999998</v>
      </c>
      <c r="F128" s="38" t="s">
        <v>29</v>
      </c>
      <c r="G128" s="38">
        <v>0</v>
      </c>
      <c r="H128" s="40">
        <f t="shared" ref="H128:H191" si="52">IF(J128="нд","нд",(J128+L128+N128+P128))</f>
        <v>0</v>
      </c>
      <c r="I128" s="38">
        <f t="shared" ref="I128:I191" si="53">K128+M128+O128+Q128</f>
        <v>0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9" t="s">
        <v>29</v>
      </c>
      <c r="S128" s="40">
        <f t="shared" si="39"/>
        <v>0</v>
      </c>
      <c r="T128" s="41">
        <f t="shared" si="40"/>
        <v>0</v>
      </c>
      <c r="U128" s="42" t="str">
        <f t="shared" si="41"/>
        <v>-</v>
      </c>
      <c r="V128" s="34" t="s">
        <v>29</v>
      </c>
      <c r="X128" s="43"/>
    </row>
    <row r="129" spans="1:24" ht="102" customHeight="1" x14ac:dyDescent="0.25">
      <c r="A129" s="35" t="s">
        <v>143</v>
      </c>
      <c r="B129" s="33" t="s">
        <v>362</v>
      </c>
      <c r="C129" s="36" t="s">
        <v>363</v>
      </c>
      <c r="D129" s="38" t="s">
        <v>29</v>
      </c>
      <c r="E129" s="38">
        <v>8.3015598100000005</v>
      </c>
      <c r="F129" s="38" t="s">
        <v>29</v>
      </c>
      <c r="G129" s="38">
        <v>16.901440189999999</v>
      </c>
      <c r="H129" s="40">
        <f t="shared" si="52"/>
        <v>0</v>
      </c>
      <c r="I129" s="38">
        <f t="shared" si="53"/>
        <v>16.901440190000002</v>
      </c>
      <c r="J129" s="38">
        <v>0</v>
      </c>
      <c r="K129" s="38">
        <v>0</v>
      </c>
      <c r="L129" s="38">
        <v>0</v>
      </c>
      <c r="M129" s="38">
        <v>16.901440190000002</v>
      </c>
      <c r="N129" s="38">
        <v>0</v>
      </c>
      <c r="O129" s="38">
        <v>0</v>
      </c>
      <c r="P129" s="38">
        <v>0</v>
      </c>
      <c r="Q129" s="38">
        <v>0</v>
      </c>
      <c r="R129" s="39" t="s">
        <v>29</v>
      </c>
      <c r="S129" s="40">
        <f t="shared" si="39"/>
        <v>-3.5527136788005009E-15</v>
      </c>
      <c r="T129" s="41">
        <f t="shared" si="40"/>
        <v>16.901440190000002</v>
      </c>
      <c r="U129" s="42" t="str">
        <f t="shared" si="41"/>
        <v>-</v>
      </c>
      <c r="V129" s="34" t="s">
        <v>145</v>
      </c>
      <c r="X129" s="43"/>
    </row>
    <row r="130" spans="1:24" ht="78.75" x14ac:dyDescent="0.25">
      <c r="A130" s="35" t="s">
        <v>143</v>
      </c>
      <c r="B130" s="33" t="s">
        <v>364</v>
      </c>
      <c r="C130" s="36" t="s">
        <v>365</v>
      </c>
      <c r="D130" s="38" t="s">
        <v>29</v>
      </c>
      <c r="E130" s="38">
        <v>7.3663826199999995</v>
      </c>
      <c r="F130" s="38" t="s">
        <v>29</v>
      </c>
      <c r="G130" s="38">
        <v>6.0419473799999999</v>
      </c>
      <c r="H130" s="40">
        <f t="shared" si="52"/>
        <v>0</v>
      </c>
      <c r="I130" s="38">
        <f t="shared" si="53"/>
        <v>6.0419473699999999</v>
      </c>
      <c r="J130" s="38">
        <v>0</v>
      </c>
      <c r="K130" s="38">
        <v>0</v>
      </c>
      <c r="L130" s="38">
        <v>0</v>
      </c>
      <c r="M130" s="38">
        <v>6.0419473699999999</v>
      </c>
      <c r="N130" s="38">
        <v>0</v>
      </c>
      <c r="O130" s="38">
        <v>0</v>
      </c>
      <c r="P130" s="38">
        <v>0</v>
      </c>
      <c r="Q130" s="38">
        <v>0</v>
      </c>
      <c r="R130" s="39" t="s">
        <v>29</v>
      </c>
      <c r="S130" s="40">
        <f t="shared" si="39"/>
        <v>9.9999999392252903E-9</v>
      </c>
      <c r="T130" s="41">
        <f t="shared" si="40"/>
        <v>6.0419473699999999</v>
      </c>
      <c r="U130" s="42" t="str">
        <f t="shared" si="41"/>
        <v>-</v>
      </c>
      <c r="V130" s="34" t="s">
        <v>145</v>
      </c>
      <c r="X130" s="43"/>
    </row>
    <row r="131" spans="1:24" ht="110.25" customHeight="1" x14ac:dyDescent="0.25">
      <c r="A131" s="35" t="s">
        <v>143</v>
      </c>
      <c r="B131" s="33" t="s">
        <v>366</v>
      </c>
      <c r="C131" s="36" t="s">
        <v>367</v>
      </c>
      <c r="D131" s="38" t="s">
        <v>29</v>
      </c>
      <c r="E131" s="38">
        <v>8.8123940399999992</v>
      </c>
      <c r="F131" s="38" t="s">
        <v>29</v>
      </c>
      <c r="G131" s="38">
        <v>19.222608479999998</v>
      </c>
      <c r="H131" s="40">
        <f t="shared" si="52"/>
        <v>0</v>
      </c>
      <c r="I131" s="38">
        <f t="shared" si="53"/>
        <v>10.254275960000001</v>
      </c>
      <c r="J131" s="38">
        <v>0</v>
      </c>
      <c r="K131" s="38">
        <v>0</v>
      </c>
      <c r="L131" s="38">
        <v>0</v>
      </c>
      <c r="M131" s="38">
        <v>10.254275960000001</v>
      </c>
      <c r="N131" s="38">
        <v>0</v>
      </c>
      <c r="O131" s="38">
        <v>0</v>
      </c>
      <c r="P131" s="38">
        <v>0</v>
      </c>
      <c r="Q131" s="38">
        <v>0</v>
      </c>
      <c r="R131" s="39" t="s">
        <v>29</v>
      </c>
      <c r="S131" s="40">
        <f t="shared" si="39"/>
        <v>8.968332519999997</v>
      </c>
      <c r="T131" s="41">
        <f t="shared" si="40"/>
        <v>10.254275960000001</v>
      </c>
      <c r="U131" s="42" t="str">
        <f t="shared" si="41"/>
        <v>-</v>
      </c>
      <c r="V131" s="34" t="s">
        <v>145</v>
      </c>
      <c r="X131" s="43"/>
    </row>
    <row r="132" spans="1:24" ht="110.25" customHeight="1" x14ac:dyDescent="0.25">
      <c r="A132" s="35" t="s">
        <v>143</v>
      </c>
      <c r="B132" s="33" t="s">
        <v>368</v>
      </c>
      <c r="C132" s="36" t="s">
        <v>369</v>
      </c>
      <c r="D132" s="38" t="s">
        <v>29</v>
      </c>
      <c r="E132" s="38">
        <v>1.4653956100000001</v>
      </c>
      <c r="F132" s="38" t="s">
        <v>29</v>
      </c>
      <c r="G132" s="38">
        <v>1.40127439</v>
      </c>
      <c r="H132" s="40">
        <f t="shared" si="52"/>
        <v>0</v>
      </c>
      <c r="I132" s="38">
        <f t="shared" si="53"/>
        <v>1.40127439</v>
      </c>
      <c r="J132" s="38">
        <v>0</v>
      </c>
      <c r="K132" s="38">
        <v>0</v>
      </c>
      <c r="L132" s="38">
        <v>0</v>
      </c>
      <c r="M132" s="38">
        <v>1.40127439</v>
      </c>
      <c r="N132" s="38">
        <v>0</v>
      </c>
      <c r="O132" s="38">
        <v>0</v>
      </c>
      <c r="P132" s="38">
        <v>0</v>
      </c>
      <c r="Q132" s="38">
        <v>0</v>
      </c>
      <c r="R132" s="39" t="s">
        <v>29</v>
      </c>
      <c r="S132" s="40">
        <f t="shared" si="39"/>
        <v>0</v>
      </c>
      <c r="T132" s="41">
        <f t="shared" si="40"/>
        <v>1.40127439</v>
      </c>
      <c r="U132" s="42" t="str">
        <f t="shared" si="41"/>
        <v>-</v>
      </c>
      <c r="V132" s="34" t="s">
        <v>145</v>
      </c>
      <c r="X132" s="43"/>
    </row>
    <row r="133" spans="1:24" ht="78.75" x14ac:dyDescent="0.25">
      <c r="A133" s="35" t="s">
        <v>143</v>
      </c>
      <c r="B133" s="33" t="s">
        <v>370</v>
      </c>
      <c r="C133" s="36" t="s">
        <v>371</v>
      </c>
      <c r="D133" s="38" t="s">
        <v>29</v>
      </c>
      <c r="E133" s="38">
        <v>15.616669990000002</v>
      </c>
      <c r="F133" s="38" t="s">
        <v>29</v>
      </c>
      <c r="G133" s="38">
        <v>1.000000082740371E-8</v>
      </c>
      <c r="H133" s="40">
        <f t="shared" si="52"/>
        <v>0</v>
      </c>
      <c r="I133" s="38">
        <f t="shared" si="53"/>
        <v>0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9" t="s">
        <v>29</v>
      </c>
      <c r="S133" s="40">
        <f t="shared" si="39"/>
        <v>1.000000082740371E-8</v>
      </c>
      <c r="T133" s="41">
        <f t="shared" si="40"/>
        <v>0</v>
      </c>
      <c r="U133" s="42" t="str">
        <f t="shared" si="41"/>
        <v>-</v>
      </c>
      <c r="V133" s="34" t="s">
        <v>29</v>
      </c>
      <c r="X133" s="43"/>
    </row>
    <row r="134" spans="1:24" ht="78.75" x14ac:dyDescent="0.25">
      <c r="A134" s="35" t="s">
        <v>143</v>
      </c>
      <c r="B134" s="33" t="s">
        <v>372</v>
      </c>
      <c r="C134" s="36" t="s">
        <v>373</v>
      </c>
      <c r="D134" s="38" t="s">
        <v>29</v>
      </c>
      <c r="E134" s="38">
        <v>19.474731159999997</v>
      </c>
      <c r="F134" s="38" t="s">
        <v>29</v>
      </c>
      <c r="G134" s="38">
        <v>23.549662759999997</v>
      </c>
      <c r="H134" s="40">
        <f t="shared" si="52"/>
        <v>0</v>
      </c>
      <c r="I134" s="38">
        <f t="shared" si="53"/>
        <v>23.549658839999999</v>
      </c>
      <c r="J134" s="38">
        <v>0</v>
      </c>
      <c r="K134" s="38">
        <v>0</v>
      </c>
      <c r="L134" s="38">
        <v>0</v>
      </c>
      <c r="M134" s="38">
        <v>23.549658839999999</v>
      </c>
      <c r="N134" s="38">
        <v>0</v>
      </c>
      <c r="O134" s="38">
        <v>0</v>
      </c>
      <c r="P134" s="38">
        <v>0</v>
      </c>
      <c r="Q134" s="38">
        <v>0</v>
      </c>
      <c r="R134" s="39" t="s">
        <v>29</v>
      </c>
      <c r="S134" s="40">
        <f t="shared" si="39"/>
        <v>3.9199999974925959E-6</v>
      </c>
      <c r="T134" s="41">
        <f t="shared" si="40"/>
        <v>23.549658839999999</v>
      </c>
      <c r="U134" s="42" t="str">
        <f t="shared" si="41"/>
        <v>-</v>
      </c>
      <c r="V134" s="34" t="s">
        <v>145</v>
      </c>
      <c r="X134" s="43"/>
    </row>
    <row r="135" spans="1:24" ht="78.75" x14ac:dyDescent="0.25">
      <c r="A135" s="35" t="s">
        <v>143</v>
      </c>
      <c r="B135" s="33" t="s">
        <v>374</v>
      </c>
      <c r="C135" s="36" t="s">
        <v>375</v>
      </c>
      <c r="D135" s="38" t="s">
        <v>29</v>
      </c>
      <c r="E135" s="38">
        <v>3.1083299899999997</v>
      </c>
      <c r="F135" s="38" t="s">
        <v>29</v>
      </c>
      <c r="G135" s="38">
        <v>9.9999999392252903E-9</v>
      </c>
      <c r="H135" s="40">
        <f t="shared" si="52"/>
        <v>0</v>
      </c>
      <c r="I135" s="38">
        <f t="shared" si="53"/>
        <v>0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9" t="s">
        <v>29</v>
      </c>
      <c r="S135" s="40">
        <f t="shared" si="39"/>
        <v>9.9999999392252903E-9</v>
      </c>
      <c r="T135" s="41">
        <f t="shared" si="40"/>
        <v>0</v>
      </c>
      <c r="U135" s="42" t="str">
        <f t="shared" si="41"/>
        <v>-</v>
      </c>
      <c r="V135" s="34" t="s">
        <v>29</v>
      </c>
      <c r="X135" s="43"/>
    </row>
    <row r="136" spans="1:24" ht="78.75" x14ac:dyDescent="0.25">
      <c r="A136" s="35" t="s">
        <v>143</v>
      </c>
      <c r="B136" s="33" t="s">
        <v>376</v>
      </c>
      <c r="C136" s="36" t="s">
        <v>377</v>
      </c>
      <c r="D136" s="38" t="s">
        <v>29</v>
      </c>
      <c r="E136" s="38">
        <v>5.09633</v>
      </c>
      <c r="F136" s="38" t="s">
        <v>29</v>
      </c>
      <c r="G136" s="38">
        <v>0</v>
      </c>
      <c r="H136" s="40">
        <f t="shared" si="52"/>
        <v>0</v>
      </c>
      <c r="I136" s="38">
        <f t="shared" si="53"/>
        <v>0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9" t="s">
        <v>29</v>
      </c>
      <c r="S136" s="40">
        <f t="shared" si="39"/>
        <v>0</v>
      </c>
      <c r="T136" s="41">
        <f t="shared" si="40"/>
        <v>0</v>
      </c>
      <c r="U136" s="42" t="str">
        <f t="shared" si="41"/>
        <v>-</v>
      </c>
      <c r="V136" s="34" t="s">
        <v>29</v>
      </c>
      <c r="X136" s="43"/>
    </row>
    <row r="137" spans="1:24" ht="78.75" x14ac:dyDescent="0.25">
      <c r="A137" s="35" t="s">
        <v>143</v>
      </c>
      <c r="B137" s="33" t="s">
        <v>378</v>
      </c>
      <c r="C137" s="36" t="s">
        <v>379</v>
      </c>
      <c r="D137" s="38" t="s">
        <v>29</v>
      </c>
      <c r="E137" s="38">
        <v>12.533330000000001</v>
      </c>
      <c r="F137" s="38" t="s">
        <v>29</v>
      </c>
      <c r="G137" s="38">
        <v>0</v>
      </c>
      <c r="H137" s="40">
        <f t="shared" si="52"/>
        <v>0</v>
      </c>
      <c r="I137" s="38">
        <f t="shared" si="53"/>
        <v>0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9" t="s">
        <v>29</v>
      </c>
      <c r="S137" s="40">
        <f t="shared" si="39"/>
        <v>0</v>
      </c>
      <c r="T137" s="41">
        <f t="shared" si="40"/>
        <v>0</v>
      </c>
      <c r="U137" s="42" t="str">
        <f t="shared" si="41"/>
        <v>-</v>
      </c>
      <c r="V137" s="34" t="s">
        <v>29</v>
      </c>
      <c r="X137" s="43"/>
    </row>
    <row r="138" spans="1:24" ht="78.75" x14ac:dyDescent="0.25">
      <c r="A138" s="35" t="s">
        <v>143</v>
      </c>
      <c r="B138" s="33" t="s">
        <v>380</v>
      </c>
      <c r="C138" s="36" t="s">
        <v>381</v>
      </c>
      <c r="D138" s="38" t="s">
        <v>29</v>
      </c>
      <c r="E138" s="38">
        <v>6.5916699999999997</v>
      </c>
      <c r="F138" s="38" t="s">
        <v>29</v>
      </c>
      <c r="G138" s="38">
        <v>0</v>
      </c>
      <c r="H138" s="40">
        <f t="shared" si="52"/>
        <v>0</v>
      </c>
      <c r="I138" s="38">
        <f t="shared" si="53"/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9" t="s">
        <v>29</v>
      </c>
      <c r="S138" s="40">
        <f t="shared" si="39"/>
        <v>0</v>
      </c>
      <c r="T138" s="41">
        <f t="shared" si="40"/>
        <v>0</v>
      </c>
      <c r="U138" s="42" t="str">
        <f t="shared" si="41"/>
        <v>-</v>
      </c>
      <c r="V138" s="34" t="s">
        <v>29</v>
      </c>
      <c r="X138" s="43"/>
    </row>
    <row r="139" spans="1:24" ht="78.75" x14ac:dyDescent="0.25">
      <c r="A139" s="35" t="s">
        <v>143</v>
      </c>
      <c r="B139" s="33" t="s">
        <v>382</v>
      </c>
      <c r="C139" s="36" t="s">
        <v>383</v>
      </c>
      <c r="D139" s="38" t="s">
        <v>29</v>
      </c>
      <c r="E139" s="38">
        <v>10.418859999999999</v>
      </c>
      <c r="F139" s="38" t="s">
        <v>29</v>
      </c>
      <c r="G139" s="38">
        <v>0</v>
      </c>
      <c r="H139" s="40">
        <f t="shared" si="52"/>
        <v>0</v>
      </c>
      <c r="I139" s="38">
        <f t="shared" si="53"/>
        <v>0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9" t="s">
        <v>29</v>
      </c>
      <c r="S139" s="40">
        <f t="shared" si="39"/>
        <v>0</v>
      </c>
      <c r="T139" s="41">
        <f t="shared" si="40"/>
        <v>0</v>
      </c>
      <c r="U139" s="42" t="str">
        <f t="shared" si="41"/>
        <v>-</v>
      </c>
      <c r="V139" s="34" t="s">
        <v>29</v>
      </c>
      <c r="X139" s="43"/>
    </row>
    <row r="140" spans="1:24" ht="78.75" x14ac:dyDescent="0.25">
      <c r="A140" s="35" t="s">
        <v>143</v>
      </c>
      <c r="B140" s="33" t="s">
        <v>384</v>
      </c>
      <c r="C140" s="36" t="s">
        <v>385</v>
      </c>
      <c r="D140" s="38" t="s">
        <v>29</v>
      </c>
      <c r="E140" s="38">
        <v>8.16666998</v>
      </c>
      <c r="F140" s="38" t="s">
        <v>29</v>
      </c>
      <c r="G140" s="38">
        <v>1.9999999878450581E-8</v>
      </c>
      <c r="H140" s="40">
        <f t="shared" si="52"/>
        <v>0</v>
      </c>
      <c r="I140" s="38">
        <f t="shared" si="53"/>
        <v>0</v>
      </c>
      <c r="J140" s="38">
        <v>0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9" t="s">
        <v>29</v>
      </c>
      <c r="S140" s="40">
        <f t="shared" si="39"/>
        <v>1.9999999878450581E-8</v>
      </c>
      <c r="T140" s="41">
        <f t="shared" si="40"/>
        <v>0</v>
      </c>
      <c r="U140" s="42" t="str">
        <f t="shared" si="41"/>
        <v>-</v>
      </c>
      <c r="V140" s="34" t="s">
        <v>29</v>
      </c>
      <c r="X140" s="43"/>
    </row>
    <row r="141" spans="1:24" ht="78.75" x14ac:dyDescent="0.25">
      <c r="A141" s="35" t="s">
        <v>143</v>
      </c>
      <c r="B141" s="33" t="s">
        <v>386</v>
      </c>
      <c r="C141" s="36" t="s">
        <v>387</v>
      </c>
      <c r="D141" s="38" t="s">
        <v>29</v>
      </c>
      <c r="E141" s="38">
        <v>0.46904284000000002</v>
      </c>
      <c r="F141" s="38" t="s">
        <v>29</v>
      </c>
      <c r="G141" s="38">
        <v>0.42262715999999995</v>
      </c>
      <c r="H141" s="40">
        <f t="shared" si="52"/>
        <v>0</v>
      </c>
      <c r="I141" s="38">
        <f t="shared" si="53"/>
        <v>0.42262716</v>
      </c>
      <c r="J141" s="38">
        <v>0</v>
      </c>
      <c r="K141" s="38">
        <v>0</v>
      </c>
      <c r="L141" s="38">
        <v>0</v>
      </c>
      <c r="M141" s="38">
        <v>0.42262716</v>
      </c>
      <c r="N141" s="38">
        <v>0</v>
      </c>
      <c r="O141" s="38">
        <v>0</v>
      </c>
      <c r="P141" s="38">
        <v>0</v>
      </c>
      <c r="Q141" s="38">
        <v>0</v>
      </c>
      <c r="R141" s="39" t="s">
        <v>29</v>
      </c>
      <c r="S141" s="40">
        <f t="shared" si="39"/>
        <v>-5.5511151231257827E-17</v>
      </c>
      <c r="T141" s="41">
        <f t="shared" si="40"/>
        <v>0.42262716</v>
      </c>
      <c r="U141" s="42" t="str">
        <f t="shared" si="41"/>
        <v>-</v>
      </c>
      <c r="V141" s="34" t="s">
        <v>145</v>
      </c>
      <c r="X141" s="43"/>
    </row>
    <row r="142" spans="1:24" ht="78.75" x14ac:dyDescent="0.25">
      <c r="A142" s="35" t="s">
        <v>143</v>
      </c>
      <c r="B142" s="33" t="s">
        <v>388</v>
      </c>
      <c r="C142" s="36" t="s">
        <v>389</v>
      </c>
      <c r="D142" s="38" t="s">
        <v>29</v>
      </c>
      <c r="E142" s="38">
        <v>7.2209699900000004</v>
      </c>
      <c r="F142" s="38" t="s">
        <v>29</v>
      </c>
      <c r="G142" s="38">
        <v>9.9999999392252903E-9</v>
      </c>
      <c r="H142" s="40">
        <f t="shared" si="52"/>
        <v>0</v>
      </c>
      <c r="I142" s="38">
        <f t="shared" si="53"/>
        <v>0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9" t="s">
        <v>29</v>
      </c>
      <c r="S142" s="40">
        <f t="shared" si="39"/>
        <v>9.9999999392252903E-9</v>
      </c>
      <c r="T142" s="41">
        <f t="shared" si="40"/>
        <v>0</v>
      </c>
      <c r="U142" s="42" t="str">
        <f t="shared" si="41"/>
        <v>-</v>
      </c>
      <c r="V142" s="34" t="s">
        <v>29</v>
      </c>
      <c r="X142" s="43"/>
    </row>
    <row r="143" spans="1:24" ht="78.75" x14ac:dyDescent="0.25">
      <c r="A143" s="35" t="s">
        <v>143</v>
      </c>
      <c r="B143" s="33" t="s">
        <v>390</v>
      </c>
      <c r="C143" s="36" t="s">
        <v>391</v>
      </c>
      <c r="D143" s="38" t="s">
        <v>29</v>
      </c>
      <c r="E143" s="38">
        <v>5.8166700000000002</v>
      </c>
      <c r="F143" s="38" t="s">
        <v>29</v>
      </c>
      <c r="G143" s="38">
        <v>0</v>
      </c>
      <c r="H143" s="40">
        <f t="shared" si="52"/>
        <v>0</v>
      </c>
      <c r="I143" s="38">
        <f t="shared" si="53"/>
        <v>0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9" t="s">
        <v>29</v>
      </c>
      <c r="S143" s="40">
        <f t="shared" si="39"/>
        <v>0</v>
      </c>
      <c r="T143" s="41">
        <f t="shared" si="40"/>
        <v>0</v>
      </c>
      <c r="U143" s="42" t="str">
        <f t="shared" si="41"/>
        <v>-</v>
      </c>
      <c r="V143" s="34" t="s">
        <v>29</v>
      </c>
      <c r="X143" s="43"/>
    </row>
    <row r="144" spans="1:24" ht="78.75" x14ac:dyDescent="0.25">
      <c r="A144" s="35" t="s">
        <v>143</v>
      </c>
      <c r="B144" s="33" t="s">
        <v>392</v>
      </c>
      <c r="C144" s="36" t="s">
        <v>393</v>
      </c>
      <c r="D144" s="38" t="s">
        <v>29</v>
      </c>
      <c r="E144" s="38">
        <v>3.0083299999999999</v>
      </c>
      <c r="F144" s="38" t="s">
        <v>29</v>
      </c>
      <c r="G144" s="38">
        <v>0</v>
      </c>
      <c r="H144" s="40">
        <f t="shared" si="52"/>
        <v>0</v>
      </c>
      <c r="I144" s="38">
        <f t="shared" si="53"/>
        <v>0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9" t="s">
        <v>29</v>
      </c>
      <c r="S144" s="40">
        <f t="shared" si="39"/>
        <v>0</v>
      </c>
      <c r="T144" s="41">
        <f t="shared" si="40"/>
        <v>0</v>
      </c>
      <c r="U144" s="42" t="str">
        <f t="shared" si="41"/>
        <v>-</v>
      </c>
      <c r="V144" s="34" t="s">
        <v>29</v>
      </c>
      <c r="X144" s="43"/>
    </row>
    <row r="145" spans="1:24" ht="78.75" x14ac:dyDescent="0.25">
      <c r="A145" s="35" t="s">
        <v>143</v>
      </c>
      <c r="B145" s="33" t="s">
        <v>394</v>
      </c>
      <c r="C145" s="36" t="s">
        <v>395</v>
      </c>
      <c r="D145" s="38" t="s">
        <v>29</v>
      </c>
      <c r="E145" s="38">
        <v>3.3877756400000001</v>
      </c>
      <c r="F145" s="38" t="s">
        <v>29</v>
      </c>
      <c r="G145" s="38">
        <v>5.7038943600000005</v>
      </c>
      <c r="H145" s="40">
        <f t="shared" si="52"/>
        <v>0</v>
      </c>
      <c r="I145" s="38">
        <f t="shared" si="53"/>
        <v>3.2038943600000001</v>
      </c>
      <c r="J145" s="38">
        <v>0</v>
      </c>
      <c r="K145" s="38">
        <v>0</v>
      </c>
      <c r="L145" s="38">
        <v>0</v>
      </c>
      <c r="M145" s="38">
        <v>3.2038943600000001</v>
      </c>
      <c r="N145" s="38">
        <v>0</v>
      </c>
      <c r="O145" s="38">
        <v>0</v>
      </c>
      <c r="P145" s="38">
        <v>0</v>
      </c>
      <c r="Q145" s="38">
        <v>0</v>
      </c>
      <c r="R145" s="39" t="s">
        <v>29</v>
      </c>
      <c r="S145" s="40">
        <f t="shared" si="39"/>
        <v>2.5000000000000004</v>
      </c>
      <c r="T145" s="41">
        <f t="shared" si="40"/>
        <v>3.2038943600000001</v>
      </c>
      <c r="U145" s="42" t="str">
        <f t="shared" si="41"/>
        <v>-</v>
      </c>
      <c r="V145" s="34" t="s">
        <v>145</v>
      </c>
      <c r="X145" s="43"/>
    </row>
    <row r="146" spans="1:24" ht="78.75" x14ac:dyDescent="0.25">
      <c r="A146" s="35" t="s">
        <v>143</v>
      </c>
      <c r="B146" s="33" t="s">
        <v>396</v>
      </c>
      <c r="C146" s="36" t="s">
        <v>397</v>
      </c>
      <c r="D146" s="38" t="s">
        <v>29</v>
      </c>
      <c r="E146" s="38">
        <v>2.67435</v>
      </c>
      <c r="F146" s="38" t="s">
        <v>29</v>
      </c>
      <c r="G146" s="38">
        <v>3.0380300000000005</v>
      </c>
      <c r="H146" s="40">
        <f t="shared" si="52"/>
        <v>0</v>
      </c>
      <c r="I146" s="38">
        <f t="shared" si="53"/>
        <v>1.15065</v>
      </c>
      <c r="J146" s="38">
        <v>0</v>
      </c>
      <c r="K146" s="38">
        <v>0</v>
      </c>
      <c r="L146" s="38">
        <v>0</v>
      </c>
      <c r="M146" s="38">
        <v>1.15065</v>
      </c>
      <c r="N146" s="38">
        <v>0</v>
      </c>
      <c r="O146" s="38">
        <v>0</v>
      </c>
      <c r="P146" s="38">
        <v>0</v>
      </c>
      <c r="Q146" s="38">
        <v>0</v>
      </c>
      <c r="R146" s="39" t="s">
        <v>29</v>
      </c>
      <c r="S146" s="40">
        <f t="shared" si="39"/>
        <v>1.8873800000000005</v>
      </c>
      <c r="T146" s="41">
        <f t="shared" si="40"/>
        <v>1.15065</v>
      </c>
      <c r="U146" s="42" t="str">
        <f t="shared" si="41"/>
        <v>-</v>
      </c>
      <c r="V146" s="34" t="s">
        <v>145</v>
      </c>
      <c r="X146" s="43"/>
    </row>
    <row r="147" spans="1:24" ht="78.75" x14ac:dyDescent="0.25">
      <c r="A147" s="35" t="s">
        <v>143</v>
      </c>
      <c r="B147" s="33" t="s">
        <v>398</v>
      </c>
      <c r="C147" s="36" t="s">
        <v>399</v>
      </c>
      <c r="D147" s="38" t="s">
        <v>29</v>
      </c>
      <c r="E147" s="38">
        <v>0.71051999999999993</v>
      </c>
      <c r="F147" s="38" t="s">
        <v>29</v>
      </c>
      <c r="G147" s="38">
        <v>0</v>
      </c>
      <c r="H147" s="40">
        <f t="shared" si="52"/>
        <v>0</v>
      </c>
      <c r="I147" s="38">
        <f t="shared" si="53"/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9" t="s">
        <v>29</v>
      </c>
      <c r="S147" s="40">
        <f t="shared" si="39"/>
        <v>0</v>
      </c>
      <c r="T147" s="41">
        <f t="shared" si="40"/>
        <v>0</v>
      </c>
      <c r="U147" s="42" t="str">
        <f t="shared" si="41"/>
        <v>-</v>
      </c>
      <c r="V147" s="34" t="s">
        <v>29</v>
      </c>
      <c r="X147" s="43"/>
    </row>
    <row r="148" spans="1:24" ht="78.75" x14ac:dyDescent="0.25">
      <c r="A148" s="35" t="s">
        <v>143</v>
      </c>
      <c r="B148" s="33" t="s">
        <v>400</v>
      </c>
      <c r="C148" s="36" t="s">
        <v>401</v>
      </c>
      <c r="D148" s="38" t="s">
        <v>29</v>
      </c>
      <c r="E148" s="38">
        <v>3.3986440799999995</v>
      </c>
      <c r="F148" s="38" t="s">
        <v>29</v>
      </c>
      <c r="G148" s="38">
        <v>3.0930259200000005</v>
      </c>
      <c r="H148" s="40">
        <f t="shared" si="52"/>
        <v>0</v>
      </c>
      <c r="I148" s="38">
        <f t="shared" si="53"/>
        <v>3.0930259200000001</v>
      </c>
      <c r="J148" s="38">
        <v>0</v>
      </c>
      <c r="K148" s="38">
        <v>0</v>
      </c>
      <c r="L148" s="38">
        <v>0</v>
      </c>
      <c r="M148" s="38">
        <v>3.0930259200000001</v>
      </c>
      <c r="N148" s="38">
        <v>0</v>
      </c>
      <c r="O148" s="38">
        <v>0</v>
      </c>
      <c r="P148" s="38">
        <v>0</v>
      </c>
      <c r="Q148" s="38">
        <v>0</v>
      </c>
      <c r="R148" s="39" t="s">
        <v>29</v>
      </c>
      <c r="S148" s="40">
        <f t="shared" si="39"/>
        <v>4.4408920985006262E-16</v>
      </c>
      <c r="T148" s="41">
        <f t="shared" si="40"/>
        <v>3.0930259200000001</v>
      </c>
      <c r="U148" s="42" t="str">
        <f t="shared" si="41"/>
        <v>-</v>
      </c>
      <c r="V148" s="34" t="s">
        <v>145</v>
      </c>
      <c r="X148" s="43"/>
    </row>
    <row r="149" spans="1:24" ht="78.75" x14ac:dyDescent="0.25">
      <c r="A149" s="35" t="s">
        <v>143</v>
      </c>
      <c r="B149" s="33" t="s">
        <v>402</v>
      </c>
      <c r="C149" s="36" t="s">
        <v>403</v>
      </c>
      <c r="D149" s="38" t="s">
        <v>29</v>
      </c>
      <c r="E149" s="38">
        <v>2.98819641</v>
      </c>
      <c r="F149" s="38" t="s">
        <v>29</v>
      </c>
      <c r="G149" s="38">
        <v>3.0701335899999997</v>
      </c>
      <c r="H149" s="40">
        <f t="shared" si="52"/>
        <v>0</v>
      </c>
      <c r="I149" s="38">
        <f t="shared" si="53"/>
        <v>3.0701335899999997</v>
      </c>
      <c r="J149" s="38">
        <v>0</v>
      </c>
      <c r="K149" s="38">
        <v>0</v>
      </c>
      <c r="L149" s="38">
        <v>0</v>
      </c>
      <c r="M149" s="38">
        <v>3.0701335899999997</v>
      </c>
      <c r="N149" s="38">
        <v>0</v>
      </c>
      <c r="O149" s="38">
        <v>0</v>
      </c>
      <c r="P149" s="38">
        <v>0</v>
      </c>
      <c r="Q149" s="38">
        <v>0</v>
      </c>
      <c r="R149" s="39" t="s">
        <v>29</v>
      </c>
      <c r="S149" s="40">
        <f t="shared" si="39"/>
        <v>0</v>
      </c>
      <c r="T149" s="41">
        <f t="shared" si="40"/>
        <v>3.0701335899999997</v>
      </c>
      <c r="U149" s="42" t="str">
        <f t="shared" si="41"/>
        <v>-</v>
      </c>
      <c r="V149" s="34" t="s">
        <v>145</v>
      </c>
      <c r="X149" s="43"/>
    </row>
    <row r="150" spans="1:24" ht="78.75" x14ac:dyDescent="0.25">
      <c r="A150" s="35" t="s">
        <v>143</v>
      </c>
      <c r="B150" s="33" t="s">
        <v>404</v>
      </c>
      <c r="C150" s="36" t="s">
        <v>405</v>
      </c>
      <c r="D150" s="38" t="s">
        <v>29</v>
      </c>
      <c r="E150" s="38">
        <v>4.0187350100000003</v>
      </c>
      <c r="F150" s="38" t="s">
        <v>29</v>
      </c>
      <c r="G150" s="38">
        <v>5.2092549899999998</v>
      </c>
      <c r="H150" s="40">
        <f t="shared" si="52"/>
        <v>0</v>
      </c>
      <c r="I150" s="38">
        <f t="shared" si="53"/>
        <v>5.2092549899999998</v>
      </c>
      <c r="J150" s="38">
        <v>0</v>
      </c>
      <c r="K150" s="38">
        <v>0</v>
      </c>
      <c r="L150" s="38">
        <v>0</v>
      </c>
      <c r="M150" s="38">
        <v>5.2092549899999998</v>
      </c>
      <c r="N150" s="38">
        <v>0</v>
      </c>
      <c r="O150" s="38">
        <v>0</v>
      </c>
      <c r="P150" s="38">
        <v>0</v>
      </c>
      <c r="Q150" s="38">
        <v>0</v>
      </c>
      <c r="R150" s="39" t="s">
        <v>29</v>
      </c>
      <c r="S150" s="40">
        <f t="shared" si="39"/>
        <v>0</v>
      </c>
      <c r="T150" s="41">
        <f t="shared" si="40"/>
        <v>5.2092549899999998</v>
      </c>
      <c r="U150" s="42" t="str">
        <f t="shared" si="41"/>
        <v>-</v>
      </c>
      <c r="V150" s="34" t="s">
        <v>145</v>
      </c>
      <c r="X150" s="43"/>
    </row>
    <row r="151" spans="1:24" ht="78.75" x14ac:dyDescent="0.25">
      <c r="A151" s="35" t="s">
        <v>143</v>
      </c>
      <c r="B151" s="33" t="s">
        <v>406</v>
      </c>
      <c r="C151" s="36" t="s">
        <v>407</v>
      </c>
      <c r="D151" s="38" t="s">
        <v>29</v>
      </c>
      <c r="E151" s="38">
        <v>5.7484647799999999</v>
      </c>
      <c r="F151" s="38" t="s">
        <v>29</v>
      </c>
      <c r="G151" s="38">
        <v>5.9765352199999997</v>
      </c>
      <c r="H151" s="40">
        <f t="shared" si="52"/>
        <v>0</v>
      </c>
      <c r="I151" s="38">
        <f t="shared" si="53"/>
        <v>5.9765352199999997</v>
      </c>
      <c r="J151" s="38">
        <v>0</v>
      </c>
      <c r="K151" s="38">
        <v>0</v>
      </c>
      <c r="L151" s="38">
        <v>0</v>
      </c>
      <c r="M151" s="38">
        <v>5.9765352199999997</v>
      </c>
      <c r="N151" s="38">
        <v>0</v>
      </c>
      <c r="O151" s="38">
        <v>0</v>
      </c>
      <c r="P151" s="38">
        <v>0</v>
      </c>
      <c r="Q151" s="38">
        <v>0</v>
      </c>
      <c r="R151" s="39" t="s">
        <v>29</v>
      </c>
      <c r="S151" s="40">
        <f t="shared" si="39"/>
        <v>0</v>
      </c>
      <c r="T151" s="41">
        <f t="shared" si="40"/>
        <v>5.9765352199999997</v>
      </c>
      <c r="U151" s="42" t="str">
        <f t="shared" si="41"/>
        <v>-</v>
      </c>
      <c r="V151" s="34" t="s">
        <v>145</v>
      </c>
      <c r="X151" s="43"/>
    </row>
    <row r="152" spans="1:24" ht="78.75" x14ac:dyDescent="0.25">
      <c r="A152" s="35" t="s">
        <v>143</v>
      </c>
      <c r="B152" s="33" t="s">
        <v>408</v>
      </c>
      <c r="C152" s="36" t="s">
        <v>409</v>
      </c>
      <c r="D152" s="38" t="s">
        <v>29</v>
      </c>
      <c r="E152" s="38">
        <v>4.3749999900000001</v>
      </c>
      <c r="F152" s="38" t="s">
        <v>29</v>
      </c>
      <c r="G152" s="38">
        <v>9.9999999392252903E-9</v>
      </c>
      <c r="H152" s="40">
        <f t="shared" si="52"/>
        <v>0</v>
      </c>
      <c r="I152" s="38">
        <f t="shared" si="53"/>
        <v>0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9" t="s">
        <v>29</v>
      </c>
      <c r="S152" s="40">
        <f t="shared" si="39"/>
        <v>9.9999999392252903E-9</v>
      </c>
      <c r="T152" s="41">
        <f t="shared" si="40"/>
        <v>0</v>
      </c>
      <c r="U152" s="42" t="str">
        <f t="shared" si="41"/>
        <v>-</v>
      </c>
      <c r="V152" s="34" t="s">
        <v>29</v>
      </c>
      <c r="X152" s="43"/>
    </row>
    <row r="153" spans="1:24" ht="78.75" x14ac:dyDescent="0.25">
      <c r="A153" s="35" t="s">
        <v>143</v>
      </c>
      <c r="B153" s="33" t="s">
        <v>410</v>
      </c>
      <c r="C153" s="36" t="s">
        <v>411</v>
      </c>
      <c r="D153" s="38" t="s">
        <v>29</v>
      </c>
      <c r="E153" s="38">
        <v>3.7753599800000002</v>
      </c>
      <c r="F153" s="38" t="s">
        <v>29</v>
      </c>
      <c r="G153" s="38">
        <v>1.9999999878450581E-8</v>
      </c>
      <c r="H153" s="40">
        <f t="shared" si="52"/>
        <v>0</v>
      </c>
      <c r="I153" s="38">
        <f t="shared" si="53"/>
        <v>0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9" t="s">
        <v>29</v>
      </c>
      <c r="S153" s="40">
        <f t="shared" si="39"/>
        <v>1.9999999878450581E-8</v>
      </c>
      <c r="T153" s="41">
        <f t="shared" si="40"/>
        <v>0</v>
      </c>
      <c r="U153" s="42" t="str">
        <f t="shared" si="41"/>
        <v>-</v>
      </c>
      <c r="V153" s="34" t="s">
        <v>29</v>
      </c>
      <c r="X153" s="43"/>
    </row>
    <row r="154" spans="1:24" ht="78.75" x14ac:dyDescent="0.25">
      <c r="A154" s="35" t="s">
        <v>143</v>
      </c>
      <c r="B154" s="33" t="s">
        <v>412</v>
      </c>
      <c r="C154" s="36" t="s">
        <v>413</v>
      </c>
      <c r="D154" s="38" t="s">
        <v>29</v>
      </c>
      <c r="E154" s="38">
        <v>3.4748495999999998</v>
      </c>
      <c r="F154" s="38" t="s">
        <v>29</v>
      </c>
      <c r="G154" s="38">
        <v>3.4501504000000001</v>
      </c>
      <c r="H154" s="40">
        <f t="shared" si="52"/>
        <v>0</v>
      </c>
      <c r="I154" s="38">
        <f t="shared" si="53"/>
        <v>3.4501504000000001</v>
      </c>
      <c r="J154" s="38">
        <v>0</v>
      </c>
      <c r="K154" s="38">
        <v>0</v>
      </c>
      <c r="L154" s="38">
        <v>0</v>
      </c>
      <c r="M154" s="38">
        <v>3.4501504000000001</v>
      </c>
      <c r="N154" s="38">
        <v>0</v>
      </c>
      <c r="O154" s="38">
        <v>0</v>
      </c>
      <c r="P154" s="38">
        <v>0</v>
      </c>
      <c r="Q154" s="38">
        <v>0</v>
      </c>
      <c r="R154" s="39" t="s">
        <v>29</v>
      </c>
      <c r="S154" s="40">
        <f t="shared" ref="S154:S191" si="54">IF(H154="нд","нд",G154-I154)</f>
        <v>0</v>
      </c>
      <c r="T154" s="41">
        <f t="shared" si="40"/>
        <v>3.4501504000000001</v>
      </c>
      <c r="U154" s="42" t="str">
        <f t="shared" si="41"/>
        <v>-</v>
      </c>
      <c r="V154" s="34" t="s">
        <v>145</v>
      </c>
      <c r="X154" s="43"/>
    </row>
    <row r="155" spans="1:24" ht="78.75" x14ac:dyDescent="0.25">
      <c r="A155" s="35" t="s">
        <v>143</v>
      </c>
      <c r="B155" s="33" t="s">
        <v>414</v>
      </c>
      <c r="C155" s="36" t="s">
        <v>415</v>
      </c>
      <c r="D155" s="38" t="s">
        <v>29</v>
      </c>
      <c r="E155" s="38">
        <v>3.6333300199999998</v>
      </c>
      <c r="F155" s="38" t="s">
        <v>29</v>
      </c>
      <c r="G155" s="38">
        <v>-1.9999999878450581E-8</v>
      </c>
      <c r="H155" s="40">
        <f t="shared" si="52"/>
        <v>0</v>
      </c>
      <c r="I155" s="38">
        <f t="shared" si="53"/>
        <v>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9" t="s">
        <v>29</v>
      </c>
      <c r="S155" s="40">
        <f t="shared" si="54"/>
        <v>-1.9999999878450581E-8</v>
      </c>
      <c r="T155" s="41">
        <f t="shared" si="40"/>
        <v>0</v>
      </c>
      <c r="U155" s="42" t="str">
        <f t="shared" si="41"/>
        <v>-</v>
      </c>
      <c r="V155" s="34" t="s">
        <v>29</v>
      </c>
      <c r="X155" s="43"/>
    </row>
    <row r="156" spans="1:24" ht="78.75" x14ac:dyDescent="0.25">
      <c r="A156" s="35" t="s">
        <v>143</v>
      </c>
      <c r="B156" s="33" t="s">
        <v>416</v>
      </c>
      <c r="C156" s="36" t="s">
        <v>417</v>
      </c>
      <c r="D156" s="38" t="s">
        <v>29</v>
      </c>
      <c r="E156" s="38">
        <v>1.6546299900000001</v>
      </c>
      <c r="F156" s="38" t="s">
        <v>29</v>
      </c>
      <c r="G156" s="38">
        <v>9.9999999392252903E-9</v>
      </c>
      <c r="H156" s="40">
        <f t="shared" si="52"/>
        <v>0</v>
      </c>
      <c r="I156" s="38">
        <f t="shared" si="53"/>
        <v>0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9" t="s">
        <v>29</v>
      </c>
      <c r="S156" s="40">
        <f t="shared" si="54"/>
        <v>9.9999999392252903E-9</v>
      </c>
      <c r="T156" s="41">
        <f t="shared" si="40"/>
        <v>0</v>
      </c>
      <c r="U156" s="42" t="str">
        <f t="shared" si="41"/>
        <v>-</v>
      </c>
      <c r="V156" s="34" t="s">
        <v>29</v>
      </c>
      <c r="X156" s="43"/>
    </row>
    <row r="157" spans="1:24" ht="78.75" x14ac:dyDescent="0.25">
      <c r="A157" s="35" t="s">
        <v>143</v>
      </c>
      <c r="B157" s="33" t="s">
        <v>418</v>
      </c>
      <c r="C157" s="36" t="s">
        <v>419</v>
      </c>
      <c r="D157" s="38" t="s">
        <v>29</v>
      </c>
      <c r="E157" s="38">
        <v>2.2982070999999999</v>
      </c>
      <c r="F157" s="38" t="s">
        <v>29</v>
      </c>
      <c r="G157" s="38">
        <v>1.8596428999999999</v>
      </c>
      <c r="H157" s="40">
        <f t="shared" si="52"/>
        <v>0</v>
      </c>
      <c r="I157" s="38">
        <f t="shared" si="53"/>
        <v>1.8596428999999999</v>
      </c>
      <c r="J157" s="38">
        <v>0</v>
      </c>
      <c r="K157" s="38">
        <v>0</v>
      </c>
      <c r="L157" s="38">
        <v>0</v>
      </c>
      <c r="M157" s="38">
        <v>1.8596428999999999</v>
      </c>
      <c r="N157" s="38">
        <v>0</v>
      </c>
      <c r="O157" s="38">
        <v>0</v>
      </c>
      <c r="P157" s="38">
        <v>0</v>
      </c>
      <c r="Q157" s="38">
        <v>0</v>
      </c>
      <c r="R157" s="39" t="s">
        <v>29</v>
      </c>
      <c r="S157" s="40">
        <f t="shared" si="54"/>
        <v>0</v>
      </c>
      <c r="T157" s="41">
        <f t="shared" si="40"/>
        <v>1.8596428999999999</v>
      </c>
      <c r="U157" s="42" t="str">
        <f t="shared" si="41"/>
        <v>-</v>
      </c>
      <c r="V157" s="34" t="s">
        <v>145</v>
      </c>
      <c r="X157" s="43"/>
    </row>
    <row r="158" spans="1:24" ht="78.75" x14ac:dyDescent="0.25">
      <c r="A158" s="35" t="s">
        <v>143</v>
      </c>
      <c r="B158" s="33" t="s">
        <v>420</v>
      </c>
      <c r="C158" s="36" t="s">
        <v>421</v>
      </c>
      <c r="D158" s="38" t="s">
        <v>29</v>
      </c>
      <c r="E158" s="38">
        <v>3.7426699999999999</v>
      </c>
      <c r="F158" s="38" t="s">
        <v>29</v>
      </c>
      <c r="G158" s="38">
        <v>0</v>
      </c>
      <c r="H158" s="40">
        <f t="shared" si="52"/>
        <v>0</v>
      </c>
      <c r="I158" s="38">
        <f t="shared" si="53"/>
        <v>0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9" t="s">
        <v>29</v>
      </c>
      <c r="S158" s="40">
        <f t="shared" si="54"/>
        <v>0</v>
      </c>
      <c r="T158" s="41">
        <f t="shared" si="40"/>
        <v>0</v>
      </c>
      <c r="U158" s="42" t="str">
        <f t="shared" si="41"/>
        <v>-</v>
      </c>
      <c r="V158" s="34" t="s">
        <v>29</v>
      </c>
      <c r="X158" s="43"/>
    </row>
    <row r="159" spans="1:24" ht="64.5" customHeight="1" x14ac:dyDescent="0.25">
      <c r="A159" s="35" t="s">
        <v>143</v>
      </c>
      <c r="B159" s="33" t="s">
        <v>422</v>
      </c>
      <c r="C159" s="36" t="s">
        <v>423</v>
      </c>
      <c r="D159" s="38" t="s">
        <v>29</v>
      </c>
      <c r="E159" s="38">
        <v>2.3948103000000001</v>
      </c>
      <c r="F159" s="38" t="s">
        <v>29</v>
      </c>
      <c r="G159" s="38">
        <v>2.0238497000000009</v>
      </c>
      <c r="H159" s="40">
        <f t="shared" si="52"/>
        <v>0</v>
      </c>
      <c r="I159" s="38">
        <f t="shared" si="53"/>
        <v>2.0238497</v>
      </c>
      <c r="J159" s="38">
        <v>0</v>
      </c>
      <c r="K159" s="38">
        <v>0</v>
      </c>
      <c r="L159" s="38">
        <v>0</v>
      </c>
      <c r="M159" s="38">
        <v>2.0238497</v>
      </c>
      <c r="N159" s="38">
        <v>0</v>
      </c>
      <c r="O159" s="38">
        <v>0</v>
      </c>
      <c r="P159" s="38">
        <v>0</v>
      </c>
      <c r="Q159" s="38">
        <v>0</v>
      </c>
      <c r="R159" s="39" t="s">
        <v>29</v>
      </c>
      <c r="S159" s="40">
        <f t="shared" si="54"/>
        <v>8.8817841970012523E-16</v>
      </c>
      <c r="T159" s="41">
        <f t="shared" si="40"/>
        <v>2.0238497</v>
      </c>
      <c r="U159" s="42" t="str">
        <f t="shared" si="41"/>
        <v>-</v>
      </c>
      <c r="V159" s="34" t="s">
        <v>145</v>
      </c>
      <c r="X159" s="43"/>
    </row>
    <row r="160" spans="1:24" ht="64.5" customHeight="1" x14ac:dyDescent="0.25">
      <c r="A160" s="35" t="s">
        <v>143</v>
      </c>
      <c r="B160" s="33" t="s">
        <v>424</v>
      </c>
      <c r="C160" s="36" t="s">
        <v>425</v>
      </c>
      <c r="D160" s="38" t="s">
        <v>29</v>
      </c>
      <c r="E160" s="38">
        <v>2.1166699900000001</v>
      </c>
      <c r="F160" s="38" t="s">
        <v>29</v>
      </c>
      <c r="G160" s="38">
        <v>9.9999999392252903E-9</v>
      </c>
      <c r="H160" s="40">
        <f t="shared" si="52"/>
        <v>0</v>
      </c>
      <c r="I160" s="38">
        <f t="shared" si="53"/>
        <v>0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9" t="s">
        <v>29</v>
      </c>
      <c r="S160" s="40">
        <f t="shared" si="54"/>
        <v>9.9999999392252903E-9</v>
      </c>
      <c r="T160" s="41">
        <f t="shared" si="40"/>
        <v>0</v>
      </c>
      <c r="U160" s="42" t="str">
        <f t="shared" si="41"/>
        <v>-</v>
      </c>
      <c r="V160" s="34" t="s">
        <v>29</v>
      </c>
      <c r="X160" s="43"/>
    </row>
    <row r="161" spans="1:24" ht="64.5" customHeight="1" x14ac:dyDescent="0.25">
      <c r="A161" s="35" t="s">
        <v>143</v>
      </c>
      <c r="B161" s="33" t="s">
        <v>426</v>
      </c>
      <c r="C161" s="36" t="s">
        <v>427</v>
      </c>
      <c r="D161" s="38" t="s">
        <v>29</v>
      </c>
      <c r="E161" s="38">
        <v>1.5147999799999998</v>
      </c>
      <c r="F161" s="38" t="s">
        <v>29</v>
      </c>
      <c r="G161" s="38">
        <v>1.9999999878450581E-8</v>
      </c>
      <c r="H161" s="40">
        <f t="shared" si="52"/>
        <v>0</v>
      </c>
      <c r="I161" s="38">
        <f t="shared" si="53"/>
        <v>0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9" t="s">
        <v>29</v>
      </c>
      <c r="S161" s="40">
        <f t="shared" si="54"/>
        <v>1.9999999878450581E-8</v>
      </c>
      <c r="T161" s="41">
        <f t="shared" si="40"/>
        <v>0</v>
      </c>
      <c r="U161" s="42" t="str">
        <f t="shared" si="41"/>
        <v>-</v>
      </c>
      <c r="V161" s="34" t="s">
        <v>29</v>
      </c>
      <c r="X161" s="43"/>
    </row>
    <row r="162" spans="1:24" ht="64.5" customHeight="1" x14ac:dyDescent="0.25">
      <c r="A162" s="35" t="s">
        <v>143</v>
      </c>
      <c r="B162" s="33" t="s">
        <v>428</v>
      </c>
      <c r="C162" s="36" t="s">
        <v>429</v>
      </c>
      <c r="D162" s="38" t="s">
        <v>29</v>
      </c>
      <c r="E162" s="38">
        <v>1.2588699800000001</v>
      </c>
      <c r="F162" s="38" t="s">
        <v>29</v>
      </c>
      <c r="G162" s="38">
        <v>1.9999999878450581E-8</v>
      </c>
      <c r="H162" s="40">
        <f t="shared" si="52"/>
        <v>0</v>
      </c>
      <c r="I162" s="38">
        <f t="shared" si="53"/>
        <v>0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9" t="s">
        <v>29</v>
      </c>
      <c r="S162" s="40">
        <f t="shared" si="54"/>
        <v>1.9999999878450581E-8</v>
      </c>
      <c r="T162" s="41">
        <f t="shared" si="40"/>
        <v>0</v>
      </c>
      <c r="U162" s="42" t="str">
        <f t="shared" si="41"/>
        <v>-</v>
      </c>
      <c r="V162" s="34" t="s">
        <v>29</v>
      </c>
      <c r="X162" s="43"/>
    </row>
    <row r="163" spans="1:24" ht="64.5" customHeight="1" x14ac:dyDescent="0.25">
      <c r="A163" s="35" t="s">
        <v>143</v>
      </c>
      <c r="B163" s="33" t="s">
        <v>430</v>
      </c>
      <c r="C163" s="36" t="s">
        <v>431</v>
      </c>
      <c r="D163" s="38" t="s">
        <v>29</v>
      </c>
      <c r="E163" s="38">
        <v>1.01961999</v>
      </c>
      <c r="F163" s="38" t="s">
        <v>29</v>
      </c>
      <c r="G163" s="38">
        <v>9.9999999392252903E-9</v>
      </c>
      <c r="H163" s="40">
        <f t="shared" si="52"/>
        <v>0</v>
      </c>
      <c r="I163" s="38">
        <f t="shared" si="53"/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9" t="s">
        <v>29</v>
      </c>
      <c r="S163" s="40">
        <f t="shared" si="54"/>
        <v>9.9999999392252903E-9</v>
      </c>
      <c r="T163" s="41">
        <f t="shared" si="40"/>
        <v>0</v>
      </c>
      <c r="U163" s="42" t="str">
        <f t="shared" si="41"/>
        <v>-</v>
      </c>
      <c r="V163" s="34" t="s">
        <v>29</v>
      </c>
      <c r="X163" s="43"/>
    </row>
    <row r="164" spans="1:24" ht="78.75" x14ac:dyDescent="0.25">
      <c r="A164" s="35" t="s">
        <v>143</v>
      </c>
      <c r="B164" s="33" t="s">
        <v>432</v>
      </c>
      <c r="C164" s="36" t="s">
        <v>433</v>
      </c>
      <c r="D164" s="38" t="s">
        <v>29</v>
      </c>
      <c r="E164" s="38">
        <v>4.6774801500000001</v>
      </c>
      <c r="F164" s="38" t="s">
        <v>29</v>
      </c>
      <c r="G164" s="38">
        <v>4.9194898499999988</v>
      </c>
      <c r="H164" s="40">
        <f t="shared" si="52"/>
        <v>0</v>
      </c>
      <c r="I164" s="38">
        <f t="shared" si="53"/>
        <v>4.9194898499999997</v>
      </c>
      <c r="J164" s="38">
        <v>0</v>
      </c>
      <c r="K164" s="38">
        <v>0</v>
      </c>
      <c r="L164" s="38">
        <v>0</v>
      </c>
      <c r="M164" s="38">
        <v>4.9194898499999997</v>
      </c>
      <c r="N164" s="38">
        <v>0</v>
      </c>
      <c r="O164" s="38">
        <v>0</v>
      </c>
      <c r="P164" s="38">
        <v>0</v>
      </c>
      <c r="Q164" s="38">
        <v>0</v>
      </c>
      <c r="R164" s="39" t="s">
        <v>29</v>
      </c>
      <c r="S164" s="40">
        <f t="shared" si="54"/>
        <v>-8.8817841970012523E-16</v>
      </c>
      <c r="T164" s="41">
        <f t="shared" si="40"/>
        <v>4.9194898499999997</v>
      </c>
      <c r="U164" s="42" t="str">
        <f t="shared" si="41"/>
        <v>-</v>
      </c>
      <c r="V164" s="34" t="s">
        <v>145</v>
      </c>
      <c r="X164" s="43"/>
    </row>
    <row r="165" spans="1:24" ht="110.25" x14ac:dyDescent="0.25">
      <c r="A165" s="35" t="s">
        <v>143</v>
      </c>
      <c r="B165" s="33" t="s">
        <v>434</v>
      </c>
      <c r="C165" s="36" t="s">
        <v>435</v>
      </c>
      <c r="D165" s="38" t="s">
        <v>29</v>
      </c>
      <c r="E165" s="38">
        <v>8.6109396100000009</v>
      </c>
      <c r="F165" s="38" t="s">
        <v>29</v>
      </c>
      <c r="G165" s="38">
        <v>4.3807303900000001</v>
      </c>
      <c r="H165" s="40">
        <f t="shared" si="52"/>
        <v>0</v>
      </c>
      <c r="I165" s="38">
        <f t="shared" si="53"/>
        <v>4.3807303900000001</v>
      </c>
      <c r="J165" s="38">
        <v>0</v>
      </c>
      <c r="K165" s="38">
        <v>0</v>
      </c>
      <c r="L165" s="38">
        <v>0</v>
      </c>
      <c r="M165" s="38">
        <v>4.3807303900000001</v>
      </c>
      <c r="N165" s="38">
        <v>0</v>
      </c>
      <c r="O165" s="38">
        <v>0</v>
      </c>
      <c r="P165" s="38">
        <v>0</v>
      </c>
      <c r="Q165" s="38">
        <v>0</v>
      </c>
      <c r="R165" s="39" t="s">
        <v>29</v>
      </c>
      <c r="S165" s="40">
        <f t="shared" si="54"/>
        <v>0</v>
      </c>
      <c r="T165" s="41">
        <f t="shared" si="40"/>
        <v>4.3807303900000001</v>
      </c>
      <c r="U165" s="42" t="str">
        <f t="shared" si="41"/>
        <v>-</v>
      </c>
      <c r="V165" s="34" t="s">
        <v>145</v>
      </c>
      <c r="X165" s="43"/>
    </row>
    <row r="166" spans="1:24" ht="94.5" x14ac:dyDescent="0.25">
      <c r="A166" s="35" t="s">
        <v>143</v>
      </c>
      <c r="B166" s="33" t="s">
        <v>436</v>
      </c>
      <c r="C166" s="36" t="s">
        <v>437</v>
      </c>
      <c r="D166" s="38" t="s">
        <v>29</v>
      </c>
      <c r="E166" s="38">
        <v>5.6129690400000003</v>
      </c>
      <c r="F166" s="38" t="s">
        <v>29</v>
      </c>
      <c r="G166" s="38">
        <v>2.2037009599999999</v>
      </c>
      <c r="H166" s="40">
        <f t="shared" si="52"/>
        <v>0</v>
      </c>
      <c r="I166" s="38">
        <f t="shared" si="53"/>
        <v>2.2037009599999999</v>
      </c>
      <c r="J166" s="38">
        <v>0</v>
      </c>
      <c r="K166" s="38">
        <v>0</v>
      </c>
      <c r="L166" s="38">
        <v>0</v>
      </c>
      <c r="M166" s="38">
        <v>2.2037009599999999</v>
      </c>
      <c r="N166" s="38">
        <v>0</v>
      </c>
      <c r="O166" s="38">
        <v>0</v>
      </c>
      <c r="P166" s="38">
        <v>0</v>
      </c>
      <c r="Q166" s="38">
        <v>0</v>
      </c>
      <c r="R166" s="39" t="s">
        <v>29</v>
      </c>
      <c r="S166" s="40">
        <f t="shared" si="54"/>
        <v>0</v>
      </c>
      <c r="T166" s="41">
        <f t="shared" si="40"/>
        <v>2.2037009599999999</v>
      </c>
      <c r="U166" s="42" t="str">
        <f t="shared" si="41"/>
        <v>-</v>
      </c>
      <c r="V166" s="34" t="s">
        <v>145</v>
      </c>
      <c r="X166" s="43"/>
    </row>
    <row r="167" spans="1:24" ht="94.5" x14ac:dyDescent="0.25">
      <c r="A167" s="35" t="s">
        <v>143</v>
      </c>
      <c r="B167" s="33" t="s">
        <v>438</v>
      </c>
      <c r="C167" s="36" t="s">
        <v>439</v>
      </c>
      <c r="D167" s="38" t="s">
        <v>29</v>
      </c>
      <c r="E167" s="38">
        <v>2.9403945199999999</v>
      </c>
      <c r="F167" s="38" t="s">
        <v>29</v>
      </c>
      <c r="G167" s="38">
        <v>2.867935479999999</v>
      </c>
      <c r="H167" s="40">
        <f t="shared" si="52"/>
        <v>0</v>
      </c>
      <c r="I167" s="38">
        <f t="shared" si="53"/>
        <v>2.8679354799999999</v>
      </c>
      <c r="J167" s="38">
        <v>0</v>
      </c>
      <c r="K167" s="38">
        <v>0</v>
      </c>
      <c r="L167" s="38">
        <v>0</v>
      </c>
      <c r="M167" s="38">
        <v>2.8679354799999999</v>
      </c>
      <c r="N167" s="38">
        <v>0</v>
      </c>
      <c r="O167" s="38">
        <v>0</v>
      </c>
      <c r="P167" s="38">
        <v>0</v>
      </c>
      <c r="Q167" s="38">
        <v>0</v>
      </c>
      <c r="R167" s="39" t="s">
        <v>29</v>
      </c>
      <c r="S167" s="40">
        <f t="shared" si="54"/>
        <v>-8.8817841970012523E-16</v>
      </c>
      <c r="T167" s="41">
        <f t="shared" si="40"/>
        <v>2.8679354799999999</v>
      </c>
      <c r="U167" s="42" t="str">
        <f t="shared" si="41"/>
        <v>-</v>
      </c>
      <c r="V167" s="34" t="s">
        <v>145</v>
      </c>
      <c r="X167" s="43"/>
    </row>
    <row r="168" spans="1:24" ht="94.5" x14ac:dyDescent="0.25">
      <c r="A168" s="35" t="s">
        <v>143</v>
      </c>
      <c r="B168" s="33" t="s">
        <v>440</v>
      </c>
      <c r="C168" s="36" t="s">
        <v>441</v>
      </c>
      <c r="D168" s="38" t="s">
        <v>29</v>
      </c>
      <c r="E168" s="38">
        <v>5.7089962700000001</v>
      </c>
      <c r="F168" s="38" t="s">
        <v>29</v>
      </c>
      <c r="G168" s="38">
        <v>4.5410037299999999</v>
      </c>
      <c r="H168" s="40">
        <f t="shared" si="52"/>
        <v>0</v>
      </c>
      <c r="I168" s="38">
        <f t="shared" si="53"/>
        <v>4.5410037300000008</v>
      </c>
      <c r="J168" s="38">
        <v>0</v>
      </c>
      <c r="K168" s="38">
        <v>0</v>
      </c>
      <c r="L168" s="38">
        <v>0</v>
      </c>
      <c r="M168" s="38">
        <v>4.5410037300000008</v>
      </c>
      <c r="N168" s="38">
        <v>0</v>
      </c>
      <c r="O168" s="38">
        <v>0</v>
      </c>
      <c r="P168" s="38">
        <v>0</v>
      </c>
      <c r="Q168" s="38">
        <v>0</v>
      </c>
      <c r="R168" s="39" t="s">
        <v>29</v>
      </c>
      <c r="S168" s="40">
        <f t="shared" si="54"/>
        <v>-8.8817841970012523E-16</v>
      </c>
      <c r="T168" s="41">
        <f t="shared" si="40"/>
        <v>4.5410037300000008</v>
      </c>
      <c r="U168" s="42" t="str">
        <f t="shared" si="41"/>
        <v>-</v>
      </c>
      <c r="V168" s="34" t="s">
        <v>145</v>
      </c>
      <c r="X168" s="43"/>
    </row>
    <row r="169" spans="1:24" ht="94.5" x14ac:dyDescent="0.25">
      <c r="A169" s="35" t="s">
        <v>143</v>
      </c>
      <c r="B169" s="33" t="s">
        <v>442</v>
      </c>
      <c r="C169" s="36" t="s">
        <v>443</v>
      </c>
      <c r="D169" s="38" t="s">
        <v>29</v>
      </c>
      <c r="E169" s="38">
        <v>8.3316944300000007</v>
      </c>
      <c r="F169" s="38" t="s">
        <v>29</v>
      </c>
      <c r="G169" s="38">
        <v>3.0683055699999979</v>
      </c>
      <c r="H169" s="40">
        <f t="shared" si="52"/>
        <v>0</v>
      </c>
      <c r="I169" s="38">
        <f t="shared" si="53"/>
        <v>3.0683055699999997</v>
      </c>
      <c r="J169" s="38">
        <v>0</v>
      </c>
      <c r="K169" s="38">
        <v>0</v>
      </c>
      <c r="L169" s="38">
        <v>0</v>
      </c>
      <c r="M169" s="38">
        <v>3.0683055699999997</v>
      </c>
      <c r="N169" s="38">
        <v>0</v>
      </c>
      <c r="O169" s="38">
        <v>0</v>
      </c>
      <c r="P169" s="38">
        <v>0</v>
      </c>
      <c r="Q169" s="38">
        <v>0</v>
      </c>
      <c r="R169" s="39" t="s">
        <v>29</v>
      </c>
      <c r="S169" s="40">
        <f t="shared" si="54"/>
        <v>-1.7763568394002505E-15</v>
      </c>
      <c r="T169" s="41">
        <f t="shared" si="40"/>
        <v>3.0683055699999997</v>
      </c>
      <c r="U169" s="42" t="str">
        <f t="shared" si="41"/>
        <v>-</v>
      </c>
      <c r="V169" s="34" t="s">
        <v>145</v>
      </c>
      <c r="X169" s="43"/>
    </row>
    <row r="170" spans="1:24" ht="94.5" x14ac:dyDescent="0.25">
      <c r="A170" s="35" t="s">
        <v>143</v>
      </c>
      <c r="B170" s="33" t="s">
        <v>444</v>
      </c>
      <c r="C170" s="36" t="s">
        <v>445</v>
      </c>
      <c r="D170" s="38" t="s">
        <v>29</v>
      </c>
      <c r="E170" s="38">
        <v>4.5560333399999999</v>
      </c>
      <c r="F170" s="38" t="s">
        <v>29</v>
      </c>
      <c r="G170" s="38">
        <v>2.9022966600000002</v>
      </c>
      <c r="H170" s="40">
        <f t="shared" si="52"/>
        <v>0</v>
      </c>
      <c r="I170" s="38">
        <f t="shared" si="53"/>
        <v>2.9022966600000002</v>
      </c>
      <c r="J170" s="38">
        <v>0</v>
      </c>
      <c r="K170" s="38">
        <v>0</v>
      </c>
      <c r="L170" s="38">
        <v>0</v>
      </c>
      <c r="M170" s="38">
        <v>2.9022966600000002</v>
      </c>
      <c r="N170" s="38">
        <v>0</v>
      </c>
      <c r="O170" s="38">
        <v>0</v>
      </c>
      <c r="P170" s="38">
        <v>0</v>
      </c>
      <c r="Q170" s="38">
        <v>0</v>
      </c>
      <c r="R170" s="39" t="s">
        <v>29</v>
      </c>
      <c r="S170" s="40">
        <f t="shared" si="54"/>
        <v>0</v>
      </c>
      <c r="T170" s="41">
        <f t="shared" si="40"/>
        <v>2.9022966600000002</v>
      </c>
      <c r="U170" s="42" t="str">
        <f t="shared" si="41"/>
        <v>-</v>
      </c>
      <c r="V170" s="34" t="s">
        <v>145</v>
      </c>
      <c r="X170" s="43"/>
    </row>
    <row r="171" spans="1:24" ht="94.5" x14ac:dyDescent="0.25">
      <c r="A171" s="35" t="s">
        <v>143</v>
      </c>
      <c r="B171" s="33" t="s">
        <v>446</v>
      </c>
      <c r="C171" s="36" t="s">
        <v>447</v>
      </c>
      <c r="D171" s="38" t="s">
        <v>29</v>
      </c>
      <c r="E171" s="38">
        <v>4.8069429900000005</v>
      </c>
      <c r="F171" s="38" t="s">
        <v>29</v>
      </c>
      <c r="G171" s="38">
        <v>2.7513870099999993</v>
      </c>
      <c r="H171" s="40">
        <f t="shared" si="52"/>
        <v>0</v>
      </c>
      <c r="I171" s="38">
        <f t="shared" si="53"/>
        <v>2.7513870099999997</v>
      </c>
      <c r="J171" s="38">
        <v>0</v>
      </c>
      <c r="K171" s="38">
        <v>0</v>
      </c>
      <c r="L171" s="38">
        <v>0</v>
      </c>
      <c r="M171" s="38">
        <v>2.7513870099999997</v>
      </c>
      <c r="N171" s="38">
        <v>0</v>
      </c>
      <c r="O171" s="38">
        <v>0</v>
      </c>
      <c r="P171" s="38">
        <v>0</v>
      </c>
      <c r="Q171" s="38">
        <v>0</v>
      </c>
      <c r="R171" s="39" t="s">
        <v>29</v>
      </c>
      <c r="S171" s="40">
        <f t="shared" si="54"/>
        <v>-4.4408920985006262E-16</v>
      </c>
      <c r="T171" s="41">
        <f t="shared" si="40"/>
        <v>2.7513870099999997</v>
      </c>
      <c r="U171" s="42" t="str">
        <f t="shared" si="41"/>
        <v>-</v>
      </c>
      <c r="V171" s="34" t="s">
        <v>145</v>
      </c>
      <c r="X171" s="43"/>
    </row>
    <row r="172" spans="1:24" ht="94.5" x14ac:dyDescent="0.25">
      <c r="A172" s="35" t="s">
        <v>143</v>
      </c>
      <c r="B172" s="33" t="s">
        <v>448</v>
      </c>
      <c r="C172" s="36" t="s">
        <v>449</v>
      </c>
      <c r="D172" s="38" t="s">
        <v>29</v>
      </c>
      <c r="E172" s="38">
        <v>3.8781875299999999</v>
      </c>
      <c r="F172" s="38" t="s">
        <v>29</v>
      </c>
      <c r="G172" s="38">
        <v>2.8468124699999997</v>
      </c>
      <c r="H172" s="40">
        <f t="shared" si="52"/>
        <v>0</v>
      </c>
      <c r="I172" s="38">
        <f t="shared" si="53"/>
        <v>2.8468124700000002</v>
      </c>
      <c r="J172" s="38">
        <v>0</v>
      </c>
      <c r="K172" s="38">
        <v>0</v>
      </c>
      <c r="L172" s="38">
        <v>0</v>
      </c>
      <c r="M172" s="38">
        <v>2.8468124700000002</v>
      </c>
      <c r="N172" s="38">
        <v>0</v>
      </c>
      <c r="O172" s="38">
        <v>0</v>
      </c>
      <c r="P172" s="38">
        <v>0</v>
      </c>
      <c r="Q172" s="38">
        <v>0</v>
      </c>
      <c r="R172" s="39" t="s">
        <v>29</v>
      </c>
      <c r="S172" s="40">
        <f t="shared" si="54"/>
        <v>-4.4408920985006262E-16</v>
      </c>
      <c r="T172" s="41">
        <f t="shared" si="40"/>
        <v>2.8468124700000002</v>
      </c>
      <c r="U172" s="42" t="str">
        <f t="shared" si="41"/>
        <v>-</v>
      </c>
      <c r="V172" s="34" t="s">
        <v>145</v>
      </c>
      <c r="X172" s="43"/>
    </row>
    <row r="173" spans="1:24" ht="94.5" x14ac:dyDescent="0.25">
      <c r="A173" s="35" t="s">
        <v>143</v>
      </c>
      <c r="B173" s="33" t="s">
        <v>450</v>
      </c>
      <c r="C173" s="36" t="s">
        <v>451</v>
      </c>
      <c r="D173" s="38" t="s">
        <v>29</v>
      </c>
      <c r="E173" s="38">
        <v>3.9416166600000002</v>
      </c>
      <c r="F173" s="38" t="s">
        <v>29</v>
      </c>
      <c r="G173" s="38">
        <v>1.8615233399999997</v>
      </c>
      <c r="H173" s="40">
        <f t="shared" si="52"/>
        <v>0</v>
      </c>
      <c r="I173" s="38">
        <f t="shared" si="53"/>
        <v>1.8615233400000002</v>
      </c>
      <c r="J173" s="38">
        <v>0</v>
      </c>
      <c r="K173" s="38">
        <v>0</v>
      </c>
      <c r="L173" s="38">
        <v>0</v>
      </c>
      <c r="M173" s="38">
        <v>1.8615233400000002</v>
      </c>
      <c r="N173" s="38">
        <v>0</v>
      </c>
      <c r="O173" s="38">
        <v>0</v>
      </c>
      <c r="P173" s="38">
        <v>0</v>
      </c>
      <c r="Q173" s="38">
        <v>0</v>
      </c>
      <c r="R173" s="39" t="s">
        <v>29</v>
      </c>
      <c r="S173" s="40">
        <f t="shared" si="54"/>
        <v>-4.4408920985006262E-16</v>
      </c>
      <c r="T173" s="41">
        <f t="shared" si="40"/>
        <v>1.8615233400000002</v>
      </c>
      <c r="U173" s="42" t="str">
        <f t="shared" si="41"/>
        <v>-</v>
      </c>
      <c r="V173" s="34" t="s">
        <v>145</v>
      </c>
      <c r="X173" s="43"/>
    </row>
    <row r="174" spans="1:24" ht="94.5" x14ac:dyDescent="0.25">
      <c r="A174" s="35" t="s">
        <v>143</v>
      </c>
      <c r="B174" s="33" t="s">
        <v>452</v>
      </c>
      <c r="C174" s="36" t="s">
        <v>453</v>
      </c>
      <c r="D174" s="38" t="s">
        <v>29</v>
      </c>
      <c r="E174" s="38">
        <v>5.0343059399999994</v>
      </c>
      <c r="F174" s="38" t="s">
        <v>29</v>
      </c>
      <c r="G174" s="38">
        <v>6.5073640600000004</v>
      </c>
      <c r="H174" s="40">
        <f t="shared" si="52"/>
        <v>0</v>
      </c>
      <c r="I174" s="38">
        <f t="shared" si="53"/>
        <v>6.5073640599999996</v>
      </c>
      <c r="J174" s="38">
        <v>0</v>
      </c>
      <c r="K174" s="38">
        <v>0</v>
      </c>
      <c r="L174" s="38">
        <v>0</v>
      </c>
      <c r="M174" s="38">
        <v>6.5073640599999996</v>
      </c>
      <c r="N174" s="38">
        <v>0</v>
      </c>
      <c r="O174" s="38">
        <v>0</v>
      </c>
      <c r="P174" s="38">
        <v>0</v>
      </c>
      <c r="Q174" s="38">
        <v>0</v>
      </c>
      <c r="R174" s="39" t="s">
        <v>29</v>
      </c>
      <c r="S174" s="40">
        <f t="shared" si="54"/>
        <v>8.8817841970012523E-16</v>
      </c>
      <c r="T174" s="41">
        <f t="shared" si="40"/>
        <v>6.5073640599999996</v>
      </c>
      <c r="U174" s="42" t="str">
        <f t="shared" si="41"/>
        <v>-</v>
      </c>
      <c r="V174" s="34" t="s">
        <v>145</v>
      </c>
      <c r="X174" s="43"/>
    </row>
    <row r="175" spans="1:24" ht="94.5" x14ac:dyDescent="0.25">
      <c r="A175" s="35" t="s">
        <v>143</v>
      </c>
      <c r="B175" s="33" t="s">
        <v>454</v>
      </c>
      <c r="C175" s="36" t="s">
        <v>455</v>
      </c>
      <c r="D175" s="38" t="s">
        <v>29</v>
      </c>
      <c r="E175" s="38">
        <v>2.6645900500000002</v>
      </c>
      <c r="F175" s="38" t="s">
        <v>29</v>
      </c>
      <c r="G175" s="38">
        <v>1.7064099500000003</v>
      </c>
      <c r="H175" s="40">
        <f t="shared" si="52"/>
        <v>0</v>
      </c>
      <c r="I175" s="38">
        <f t="shared" si="53"/>
        <v>1.7064099500000001</v>
      </c>
      <c r="J175" s="38">
        <v>0</v>
      </c>
      <c r="K175" s="38">
        <v>0</v>
      </c>
      <c r="L175" s="38">
        <v>0</v>
      </c>
      <c r="M175" s="38">
        <v>1.7064099500000001</v>
      </c>
      <c r="N175" s="38">
        <v>0</v>
      </c>
      <c r="O175" s="38">
        <v>0</v>
      </c>
      <c r="P175" s="38">
        <v>0</v>
      </c>
      <c r="Q175" s="38">
        <v>0</v>
      </c>
      <c r="R175" s="39" t="s">
        <v>29</v>
      </c>
      <c r="S175" s="40">
        <f t="shared" si="54"/>
        <v>2.2204460492503131E-16</v>
      </c>
      <c r="T175" s="41">
        <f t="shared" si="40"/>
        <v>1.7064099500000001</v>
      </c>
      <c r="U175" s="42" t="str">
        <f t="shared" si="41"/>
        <v>-</v>
      </c>
      <c r="V175" s="34" t="s">
        <v>145</v>
      </c>
      <c r="X175" s="43"/>
    </row>
    <row r="176" spans="1:24" ht="94.5" x14ac:dyDescent="0.25">
      <c r="A176" s="35" t="s">
        <v>143</v>
      </c>
      <c r="B176" s="33" t="s">
        <v>456</v>
      </c>
      <c r="C176" s="36" t="s">
        <v>457</v>
      </c>
      <c r="D176" s="38" t="s">
        <v>29</v>
      </c>
      <c r="E176" s="38">
        <v>1.4179471800000001</v>
      </c>
      <c r="F176" s="38" t="s">
        <v>29</v>
      </c>
      <c r="G176" s="38">
        <v>0.99872281999999979</v>
      </c>
      <c r="H176" s="40">
        <f t="shared" si="52"/>
        <v>0</v>
      </c>
      <c r="I176" s="38">
        <f t="shared" si="53"/>
        <v>0.9987228199999999</v>
      </c>
      <c r="J176" s="38">
        <v>0</v>
      </c>
      <c r="K176" s="38">
        <v>0</v>
      </c>
      <c r="L176" s="38">
        <v>0</v>
      </c>
      <c r="M176" s="38">
        <v>0.9987228199999999</v>
      </c>
      <c r="N176" s="38">
        <v>0</v>
      </c>
      <c r="O176" s="38">
        <v>0</v>
      </c>
      <c r="P176" s="38">
        <v>0</v>
      </c>
      <c r="Q176" s="38">
        <v>0</v>
      </c>
      <c r="R176" s="39" t="s">
        <v>29</v>
      </c>
      <c r="S176" s="40">
        <f t="shared" si="54"/>
        <v>-1.1102230246251565E-16</v>
      </c>
      <c r="T176" s="41">
        <f t="shared" si="40"/>
        <v>0.9987228199999999</v>
      </c>
      <c r="U176" s="42" t="str">
        <f t="shared" si="41"/>
        <v>-</v>
      </c>
      <c r="V176" s="34" t="s">
        <v>145</v>
      </c>
      <c r="X176" s="43"/>
    </row>
    <row r="177" spans="1:24" ht="94.5" x14ac:dyDescent="0.25">
      <c r="A177" s="35" t="s">
        <v>143</v>
      </c>
      <c r="B177" s="33" t="s">
        <v>458</v>
      </c>
      <c r="C177" s="36" t="s">
        <v>459</v>
      </c>
      <c r="D177" s="38" t="s">
        <v>29</v>
      </c>
      <c r="E177" s="38">
        <v>9.0759105400000006</v>
      </c>
      <c r="F177" s="38" t="s">
        <v>29</v>
      </c>
      <c r="G177" s="38">
        <v>3.1487294599999984</v>
      </c>
      <c r="H177" s="40">
        <f t="shared" si="52"/>
        <v>0</v>
      </c>
      <c r="I177" s="38">
        <f t="shared" si="53"/>
        <v>3.1487294599999998</v>
      </c>
      <c r="J177" s="38">
        <v>0</v>
      </c>
      <c r="K177" s="38">
        <v>0</v>
      </c>
      <c r="L177" s="38">
        <v>0</v>
      </c>
      <c r="M177" s="38">
        <v>3.1487294599999998</v>
      </c>
      <c r="N177" s="38">
        <v>0</v>
      </c>
      <c r="O177" s="38">
        <v>0</v>
      </c>
      <c r="P177" s="38">
        <v>0</v>
      </c>
      <c r="Q177" s="38">
        <v>0</v>
      </c>
      <c r="R177" s="39" t="s">
        <v>29</v>
      </c>
      <c r="S177" s="40">
        <f t="shared" si="54"/>
        <v>-1.3322676295501878E-15</v>
      </c>
      <c r="T177" s="41">
        <f t="shared" ref="T177:T253" si="55">IF(H177="нд","нд",(K177+M177)-(J177+L177))</f>
        <v>3.1487294599999998</v>
      </c>
      <c r="U177" s="42" t="str">
        <f t="shared" ref="U177:U253" si="56">IF(H177="нд","нд",IF((J177+L177)&gt;0,T177/(J177+L177),"-"))</f>
        <v>-</v>
      </c>
      <c r="V177" s="34" t="s">
        <v>145</v>
      </c>
      <c r="X177" s="43"/>
    </row>
    <row r="178" spans="1:24" ht="94.5" x14ac:dyDescent="0.25">
      <c r="A178" s="35" t="s">
        <v>143</v>
      </c>
      <c r="B178" s="33" t="s">
        <v>460</v>
      </c>
      <c r="C178" s="36" t="s">
        <v>461</v>
      </c>
      <c r="D178" s="38" t="s">
        <v>29</v>
      </c>
      <c r="E178" s="38">
        <v>2.8580804799999999</v>
      </c>
      <c r="F178" s="38" t="s">
        <v>29</v>
      </c>
      <c r="G178" s="38">
        <v>1.3465095200000006</v>
      </c>
      <c r="H178" s="40">
        <f t="shared" si="52"/>
        <v>0</v>
      </c>
      <c r="I178" s="38">
        <f t="shared" si="53"/>
        <v>1.3465095200000001</v>
      </c>
      <c r="J178" s="38">
        <v>0</v>
      </c>
      <c r="K178" s="38">
        <v>0</v>
      </c>
      <c r="L178" s="38">
        <v>0</v>
      </c>
      <c r="M178" s="38">
        <v>1.3465095200000001</v>
      </c>
      <c r="N178" s="38">
        <v>0</v>
      </c>
      <c r="O178" s="38">
        <v>0</v>
      </c>
      <c r="P178" s="38">
        <v>0</v>
      </c>
      <c r="Q178" s="38">
        <v>0</v>
      </c>
      <c r="R178" s="39" t="s">
        <v>29</v>
      </c>
      <c r="S178" s="40">
        <f t="shared" si="54"/>
        <v>4.4408920985006262E-16</v>
      </c>
      <c r="T178" s="41">
        <f t="shared" si="55"/>
        <v>1.3465095200000001</v>
      </c>
      <c r="U178" s="42" t="str">
        <f t="shared" si="56"/>
        <v>-</v>
      </c>
      <c r="V178" s="34" t="s">
        <v>145</v>
      </c>
      <c r="X178" s="43"/>
    </row>
    <row r="179" spans="1:24" ht="110.25" x14ac:dyDescent="0.25">
      <c r="A179" s="35" t="s">
        <v>143</v>
      </c>
      <c r="B179" s="33" t="s">
        <v>462</v>
      </c>
      <c r="C179" s="36" t="s">
        <v>463</v>
      </c>
      <c r="D179" s="38" t="s">
        <v>29</v>
      </c>
      <c r="E179" s="38">
        <v>4.3246846899999998</v>
      </c>
      <c r="F179" s="38" t="s">
        <v>29</v>
      </c>
      <c r="G179" s="38">
        <v>1.7246753100000003</v>
      </c>
      <c r="H179" s="40">
        <f t="shared" si="52"/>
        <v>0</v>
      </c>
      <c r="I179" s="38">
        <f t="shared" si="53"/>
        <v>1.7246753100000001</v>
      </c>
      <c r="J179" s="38">
        <v>0</v>
      </c>
      <c r="K179" s="38">
        <v>0</v>
      </c>
      <c r="L179" s="38">
        <v>0</v>
      </c>
      <c r="M179" s="38">
        <v>1.7246753100000001</v>
      </c>
      <c r="N179" s="38">
        <v>0</v>
      </c>
      <c r="O179" s="38">
        <v>0</v>
      </c>
      <c r="P179" s="38">
        <v>0</v>
      </c>
      <c r="Q179" s="38">
        <v>0</v>
      </c>
      <c r="R179" s="39" t="s">
        <v>29</v>
      </c>
      <c r="S179" s="40">
        <f t="shared" si="54"/>
        <v>2.2204460492503131E-16</v>
      </c>
      <c r="T179" s="41">
        <f t="shared" si="55"/>
        <v>1.7246753100000001</v>
      </c>
      <c r="U179" s="42" t="str">
        <f t="shared" si="56"/>
        <v>-</v>
      </c>
      <c r="V179" s="34" t="s">
        <v>145</v>
      </c>
      <c r="X179" s="43"/>
    </row>
    <row r="180" spans="1:24" ht="94.5" x14ac:dyDescent="0.25">
      <c r="A180" s="35" t="s">
        <v>143</v>
      </c>
      <c r="B180" s="33" t="s">
        <v>464</v>
      </c>
      <c r="C180" s="36" t="s">
        <v>465</v>
      </c>
      <c r="D180" s="38" t="s">
        <v>29</v>
      </c>
      <c r="E180" s="38">
        <v>2.2547927900000002</v>
      </c>
      <c r="F180" s="38" t="s">
        <v>29</v>
      </c>
      <c r="G180" s="38">
        <v>1.1651372099999997</v>
      </c>
      <c r="H180" s="40">
        <f t="shared" si="52"/>
        <v>0</v>
      </c>
      <c r="I180" s="38">
        <f t="shared" si="53"/>
        <v>1.1651372099999999</v>
      </c>
      <c r="J180" s="38">
        <v>0</v>
      </c>
      <c r="K180" s="38">
        <v>0</v>
      </c>
      <c r="L180" s="38">
        <v>0</v>
      </c>
      <c r="M180" s="38">
        <v>1.1651372099999999</v>
      </c>
      <c r="N180" s="38">
        <v>0</v>
      </c>
      <c r="O180" s="38">
        <v>0</v>
      </c>
      <c r="P180" s="38">
        <v>0</v>
      </c>
      <c r="Q180" s="38">
        <v>0</v>
      </c>
      <c r="R180" s="39" t="s">
        <v>29</v>
      </c>
      <c r="S180" s="40">
        <f t="shared" si="54"/>
        <v>-2.2204460492503131E-16</v>
      </c>
      <c r="T180" s="41">
        <f t="shared" si="55"/>
        <v>1.1651372099999999</v>
      </c>
      <c r="U180" s="42" t="str">
        <f t="shared" si="56"/>
        <v>-</v>
      </c>
      <c r="V180" s="34" t="s">
        <v>145</v>
      </c>
      <c r="X180" s="43"/>
    </row>
    <row r="181" spans="1:24" ht="94.5" x14ac:dyDescent="0.25">
      <c r="A181" s="35" t="s">
        <v>143</v>
      </c>
      <c r="B181" s="33" t="s">
        <v>466</v>
      </c>
      <c r="C181" s="36" t="s">
        <v>467</v>
      </c>
      <c r="D181" s="38" t="s">
        <v>29</v>
      </c>
      <c r="E181" s="38">
        <v>0.93793536999999993</v>
      </c>
      <c r="F181" s="38" t="s">
        <v>29</v>
      </c>
      <c r="G181" s="38">
        <v>0.54777463000000015</v>
      </c>
      <c r="H181" s="40">
        <f t="shared" si="52"/>
        <v>0</v>
      </c>
      <c r="I181" s="38">
        <f t="shared" si="53"/>
        <v>0.54777463000000004</v>
      </c>
      <c r="J181" s="38">
        <v>0</v>
      </c>
      <c r="K181" s="38">
        <v>0</v>
      </c>
      <c r="L181" s="38">
        <v>0</v>
      </c>
      <c r="M181" s="38">
        <v>0.54777463000000004</v>
      </c>
      <c r="N181" s="38">
        <v>0</v>
      </c>
      <c r="O181" s="38">
        <v>0</v>
      </c>
      <c r="P181" s="38">
        <v>0</v>
      </c>
      <c r="Q181" s="38">
        <v>0</v>
      </c>
      <c r="R181" s="39" t="s">
        <v>29</v>
      </c>
      <c r="S181" s="40">
        <f t="shared" si="54"/>
        <v>1.1102230246251565E-16</v>
      </c>
      <c r="T181" s="41">
        <f t="shared" si="55"/>
        <v>0.54777463000000004</v>
      </c>
      <c r="U181" s="42" t="str">
        <f t="shared" si="56"/>
        <v>-</v>
      </c>
      <c r="V181" s="34" t="s">
        <v>145</v>
      </c>
      <c r="X181" s="43"/>
    </row>
    <row r="182" spans="1:24" ht="94.5" x14ac:dyDescent="0.25">
      <c r="A182" s="35" t="s">
        <v>143</v>
      </c>
      <c r="B182" s="33" t="s">
        <v>468</v>
      </c>
      <c r="C182" s="36" t="s">
        <v>469</v>
      </c>
      <c r="D182" s="38" t="s">
        <v>29</v>
      </c>
      <c r="E182" s="38">
        <v>2.16430532</v>
      </c>
      <c r="F182" s="38" t="s">
        <v>29</v>
      </c>
      <c r="G182" s="38">
        <v>0.99212467999999943</v>
      </c>
      <c r="H182" s="40">
        <f t="shared" si="52"/>
        <v>0</v>
      </c>
      <c r="I182" s="38">
        <f t="shared" si="53"/>
        <v>0.99212468000000009</v>
      </c>
      <c r="J182" s="38">
        <v>0</v>
      </c>
      <c r="K182" s="38">
        <v>0</v>
      </c>
      <c r="L182" s="38">
        <v>0</v>
      </c>
      <c r="M182" s="38">
        <v>0.99212468000000009</v>
      </c>
      <c r="N182" s="38">
        <v>0</v>
      </c>
      <c r="O182" s="38">
        <v>0</v>
      </c>
      <c r="P182" s="38">
        <v>0</v>
      </c>
      <c r="Q182" s="38">
        <v>0</v>
      </c>
      <c r="R182" s="39" t="s">
        <v>29</v>
      </c>
      <c r="S182" s="40">
        <f t="shared" si="54"/>
        <v>-6.6613381477509392E-16</v>
      </c>
      <c r="T182" s="41">
        <f t="shared" si="55"/>
        <v>0.99212468000000009</v>
      </c>
      <c r="U182" s="42" t="str">
        <f t="shared" si="56"/>
        <v>-</v>
      </c>
      <c r="V182" s="34" t="s">
        <v>145</v>
      </c>
      <c r="X182" s="43"/>
    </row>
    <row r="183" spans="1:24" ht="94.5" x14ac:dyDescent="0.25">
      <c r="A183" s="35" t="s">
        <v>143</v>
      </c>
      <c r="B183" s="33" t="s">
        <v>470</v>
      </c>
      <c r="C183" s="36" t="s">
        <v>471</v>
      </c>
      <c r="D183" s="38" t="s">
        <v>29</v>
      </c>
      <c r="E183" s="38">
        <v>0.63856897000000001</v>
      </c>
      <c r="F183" s="38" t="s">
        <v>29</v>
      </c>
      <c r="G183" s="38">
        <v>0.44628102999999986</v>
      </c>
      <c r="H183" s="40">
        <f t="shared" si="52"/>
        <v>0</v>
      </c>
      <c r="I183" s="38">
        <f t="shared" si="53"/>
        <v>0.44628103000000002</v>
      </c>
      <c r="J183" s="38">
        <v>0</v>
      </c>
      <c r="K183" s="38">
        <v>0</v>
      </c>
      <c r="L183" s="38">
        <v>0</v>
      </c>
      <c r="M183" s="38">
        <v>0.44628103000000002</v>
      </c>
      <c r="N183" s="38">
        <v>0</v>
      </c>
      <c r="O183" s="38">
        <v>0</v>
      </c>
      <c r="P183" s="38">
        <v>0</v>
      </c>
      <c r="Q183" s="38">
        <v>0</v>
      </c>
      <c r="R183" s="39" t="s">
        <v>29</v>
      </c>
      <c r="S183" s="40">
        <f t="shared" si="54"/>
        <v>-1.6653345369377348E-16</v>
      </c>
      <c r="T183" s="41">
        <f t="shared" si="55"/>
        <v>0.44628103000000002</v>
      </c>
      <c r="U183" s="42" t="str">
        <f t="shared" si="56"/>
        <v>-</v>
      </c>
      <c r="V183" s="34" t="s">
        <v>145</v>
      </c>
      <c r="X183" s="43"/>
    </row>
    <row r="184" spans="1:24" ht="94.5" x14ac:dyDescent="0.25">
      <c r="A184" s="35" t="s">
        <v>143</v>
      </c>
      <c r="B184" s="33" t="s">
        <v>472</v>
      </c>
      <c r="C184" s="36" t="s">
        <v>473</v>
      </c>
      <c r="D184" s="38" t="s">
        <v>29</v>
      </c>
      <c r="E184" s="38">
        <v>2.2584135999999999</v>
      </c>
      <c r="F184" s="38" t="s">
        <v>29</v>
      </c>
      <c r="G184" s="38">
        <v>0.75356640000000041</v>
      </c>
      <c r="H184" s="40">
        <f t="shared" si="52"/>
        <v>0</v>
      </c>
      <c r="I184" s="38">
        <f t="shared" si="53"/>
        <v>0.75356639999999997</v>
      </c>
      <c r="J184" s="38">
        <v>0</v>
      </c>
      <c r="K184" s="38">
        <v>0</v>
      </c>
      <c r="L184" s="38">
        <v>0</v>
      </c>
      <c r="M184" s="38">
        <v>0.75356639999999997</v>
      </c>
      <c r="N184" s="38">
        <v>0</v>
      </c>
      <c r="O184" s="38">
        <v>0</v>
      </c>
      <c r="P184" s="38">
        <v>0</v>
      </c>
      <c r="Q184" s="38">
        <v>0</v>
      </c>
      <c r="R184" s="39" t="s">
        <v>29</v>
      </c>
      <c r="S184" s="40">
        <f t="shared" si="54"/>
        <v>4.4408920985006262E-16</v>
      </c>
      <c r="T184" s="41">
        <f t="shared" si="55"/>
        <v>0.75356639999999997</v>
      </c>
      <c r="U184" s="42" t="str">
        <f t="shared" si="56"/>
        <v>-</v>
      </c>
      <c r="V184" s="34" t="s">
        <v>145</v>
      </c>
      <c r="X184" s="43"/>
    </row>
    <row r="185" spans="1:24" ht="94.5" x14ac:dyDescent="0.25">
      <c r="A185" s="35" t="s">
        <v>143</v>
      </c>
      <c r="B185" s="33" t="s">
        <v>474</v>
      </c>
      <c r="C185" s="36" t="s">
        <v>475</v>
      </c>
      <c r="D185" s="38" t="s">
        <v>29</v>
      </c>
      <c r="E185" s="38">
        <v>2.1815382699999999</v>
      </c>
      <c r="F185" s="38" t="s">
        <v>29</v>
      </c>
      <c r="G185" s="38">
        <v>0.7274217300000001</v>
      </c>
      <c r="H185" s="40">
        <f t="shared" si="52"/>
        <v>0</v>
      </c>
      <c r="I185" s="38">
        <f t="shared" si="53"/>
        <v>0.72742171999999994</v>
      </c>
      <c r="J185" s="38">
        <v>0</v>
      </c>
      <c r="K185" s="38">
        <v>0</v>
      </c>
      <c r="L185" s="38">
        <v>0</v>
      </c>
      <c r="M185" s="38">
        <v>0.72742171999999994</v>
      </c>
      <c r="N185" s="38">
        <v>0</v>
      </c>
      <c r="O185" s="38">
        <v>0</v>
      </c>
      <c r="P185" s="38">
        <v>0</v>
      </c>
      <c r="Q185" s="38">
        <v>0</v>
      </c>
      <c r="R185" s="39" t="s">
        <v>29</v>
      </c>
      <c r="S185" s="40">
        <f t="shared" si="54"/>
        <v>1.0000000161269895E-8</v>
      </c>
      <c r="T185" s="41">
        <f t="shared" si="55"/>
        <v>0.72742171999999994</v>
      </c>
      <c r="U185" s="42" t="str">
        <f t="shared" si="56"/>
        <v>-</v>
      </c>
      <c r="V185" s="34" t="s">
        <v>145</v>
      </c>
      <c r="X185" s="43"/>
    </row>
    <row r="186" spans="1:24" ht="94.5" x14ac:dyDescent="0.25">
      <c r="A186" s="35" t="s">
        <v>143</v>
      </c>
      <c r="B186" s="33" t="s">
        <v>476</v>
      </c>
      <c r="C186" s="36" t="s">
        <v>477</v>
      </c>
      <c r="D186" s="38" t="s">
        <v>29</v>
      </c>
      <c r="E186" s="38">
        <v>2.4595380700000002</v>
      </c>
      <c r="F186" s="38" t="s">
        <v>29</v>
      </c>
      <c r="G186" s="38">
        <v>0.82083192999999977</v>
      </c>
      <c r="H186" s="40">
        <f t="shared" si="52"/>
        <v>0</v>
      </c>
      <c r="I186" s="38">
        <f t="shared" si="53"/>
        <v>0.8208319300000001</v>
      </c>
      <c r="J186" s="38">
        <v>0</v>
      </c>
      <c r="K186" s="38">
        <v>0</v>
      </c>
      <c r="L186" s="38">
        <v>0</v>
      </c>
      <c r="M186" s="38">
        <v>0.8208319300000001</v>
      </c>
      <c r="N186" s="38">
        <v>0</v>
      </c>
      <c r="O186" s="38">
        <v>0</v>
      </c>
      <c r="P186" s="38">
        <v>0</v>
      </c>
      <c r="Q186" s="38">
        <v>0</v>
      </c>
      <c r="R186" s="39" t="s">
        <v>29</v>
      </c>
      <c r="S186" s="40">
        <f t="shared" si="54"/>
        <v>-3.3306690738754696E-16</v>
      </c>
      <c r="T186" s="41">
        <f t="shared" si="55"/>
        <v>0.8208319300000001</v>
      </c>
      <c r="U186" s="42" t="str">
        <f t="shared" si="56"/>
        <v>-</v>
      </c>
      <c r="V186" s="34" t="s">
        <v>145</v>
      </c>
      <c r="X186" s="43"/>
    </row>
    <row r="187" spans="1:24" ht="94.5" x14ac:dyDescent="0.25">
      <c r="A187" s="35" t="s">
        <v>143</v>
      </c>
      <c r="B187" s="33" t="s">
        <v>478</v>
      </c>
      <c r="C187" s="36" t="s">
        <v>479</v>
      </c>
      <c r="D187" s="38" t="s">
        <v>29</v>
      </c>
      <c r="E187" s="38">
        <v>2.6954368899999999</v>
      </c>
      <c r="F187" s="38" t="s">
        <v>29</v>
      </c>
      <c r="G187" s="38">
        <v>0.99448311</v>
      </c>
      <c r="H187" s="40">
        <f t="shared" si="52"/>
        <v>0</v>
      </c>
      <c r="I187" s="38">
        <f t="shared" si="53"/>
        <v>0.99448311</v>
      </c>
      <c r="J187" s="38">
        <v>0</v>
      </c>
      <c r="K187" s="38">
        <v>0</v>
      </c>
      <c r="L187" s="38">
        <v>0</v>
      </c>
      <c r="M187" s="38">
        <v>0.99448311</v>
      </c>
      <c r="N187" s="38">
        <v>0</v>
      </c>
      <c r="O187" s="38">
        <v>0</v>
      </c>
      <c r="P187" s="38">
        <v>0</v>
      </c>
      <c r="Q187" s="38">
        <v>0</v>
      </c>
      <c r="R187" s="39" t="s">
        <v>29</v>
      </c>
      <c r="S187" s="40">
        <f t="shared" si="54"/>
        <v>0</v>
      </c>
      <c r="T187" s="41">
        <f t="shared" si="55"/>
        <v>0.99448311</v>
      </c>
      <c r="U187" s="42" t="str">
        <f t="shared" si="56"/>
        <v>-</v>
      </c>
      <c r="V187" s="34" t="s">
        <v>145</v>
      </c>
      <c r="X187" s="43"/>
    </row>
    <row r="188" spans="1:24" ht="78.75" x14ac:dyDescent="0.25">
      <c r="A188" s="35" t="s">
        <v>143</v>
      </c>
      <c r="B188" s="33" t="s">
        <v>480</v>
      </c>
      <c r="C188" s="36" t="s">
        <v>481</v>
      </c>
      <c r="D188" s="38" t="s">
        <v>29</v>
      </c>
      <c r="E188" s="38">
        <v>9.6541593399999996</v>
      </c>
      <c r="F188" s="38" t="s">
        <v>29</v>
      </c>
      <c r="G188" s="38">
        <v>5.0798906600000002</v>
      </c>
      <c r="H188" s="40">
        <f t="shared" si="52"/>
        <v>0</v>
      </c>
      <c r="I188" s="38">
        <f t="shared" si="53"/>
        <v>5.0798906600000002</v>
      </c>
      <c r="J188" s="38">
        <v>0</v>
      </c>
      <c r="K188" s="38">
        <v>0</v>
      </c>
      <c r="L188" s="38">
        <v>0</v>
      </c>
      <c r="M188" s="38">
        <v>5.0798906600000002</v>
      </c>
      <c r="N188" s="38">
        <v>0</v>
      </c>
      <c r="O188" s="38">
        <v>0</v>
      </c>
      <c r="P188" s="38">
        <v>0</v>
      </c>
      <c r="Q188" s="38">
        <v>0</v>
      </c>
      <c r="R188" s="39" t="s">
        <v>29</v>
      </c>
      <c r="S188" s="40">
        <f t="shared" si="54"/>
        <v>0</v>
      </c>
      <c r="T188" s="41">
        <f t="shared" si="55"/>
        <v>5.0798906600000002</v>
      </c>
      <c r="U188" s="42" t="str">
        <f t="shared" si="56"/>
        <v>-</v>
      </c>
      <c r="V188" s="34" t="s">
        <v>145</v>
      </c>
      <c r="X188" s="43"/>
    </row>
    <row r="189" spans="1:24" ht="94.5" x14ac:dyDescent="0.25">
      <c r="A189" s="35" t="s">
        <v>143</v>
      </c>
      <c r="B189" s="33" t="s">
        <v>482</v>
      </c>
      <c r="C189" s="36" t="s">
        <v>483</v>
      </c>
      <c r="D189" s="38" t="s">
        <v>29</v>
      </c>
      <c r="E189" s="38">
        <v>4.0556421299999998</v>
      </c>
      <c r="F189" s="38" t="s">
        <v>29</v>
      </c>
      <c r="G189" s="38">
        <v>4.0193578699999994</v>
      </c>
      <c r="H189" s="40">
        <f t="shared" si="52"/>
        <v>0</v>
      </c>
      <c r="I189" s="38">
        <f t="shared" si="53"/>
        <v>4.0193578700000003</v>
      </c>
      <c r="J189" s="38">
        <v>0</v>
      </c>
      <c r="K189" s="38">
        <v>0</v>
      </c>
      <c r="L189" s="38">
        <v>0</v>
      </c>
      <c r="M189" s="38">
        <v>4.0193578700000003</v>
      </c>
      <c r="N189" s="38">
        <v>0</v>
      </c>
      <c r="O189" s="38">
        <v>0</v>
      </c>
      <c r="P189" s="38">
        <v>0</v>
      </c>
      <c r="Q189" s="38">
        <v>0</v>
      </c>
      <c r="R189" s="39" t="s">
        <v>29</v>
      </c>
      <c r="S189" s="40">
        <f t="shared" si="54"/>
        <v>-8.8817841970012523E-16</v>
      </c>
      <c r="T189" s="41">
        <f t="shared" si="55"/>
        <v>4.0193578700000003</v>
      </c>
      <c r="U189" s="42" t="str">
        <f t="shared" si="56"/>
        <v>-</v>
      </c>
      <c r="V189" s="34" t="s">
        <v>145</v>
      </c>
      <c r="X189" s="43"/>
    </row>
    <row r="190" spans="1:24" ht="94.5" x14ac:dyDescent="0.25">
      <c r="A190" s="35" t="s">
        <v>143</v>
      </c>
      <c r="B190" s="33" t="s">
        <v>484</v>
      </c>
      <c r="C190" s="36" t="s">
        <v>485</v>
      </c>
      <c r="D190" s="38" t="s">
        <v>29</v>
      </c>
      <c r="E190" s="38">
        <v>3.1833535099999999</v>
      </c>
      <c r="F190" s="38" t="s">
        <v>29</v>
      </c>
      <c r="G190" s="38">
        <v>4.6663764899999993</v>
      </c>
      <c r="H190" s="40">
        <f t="shared" si="52"/>
        <v>0</v>
      </c>
      <c r="I190" s="38">
        <f t="shared" si="53"/>
        <v>4.6663764900000002</v>
      </c>
      <c r="J190" s="38">
        <v>0</v>
      </c>
      <c r="K190" s="38">
        <v>0</v>
      </c>
      <c r="L190" s="38">
        <v>0</v>
      </c>
      <c r="M190" s="38">
        <v>4.6663764900000002</v>
      </c>
      <c r="N190" s="38">
        <v>0</v>
      </c>
      <c r="O190" s="38">
        <v>0</v>
      </c>
      <c r="P190" s="38">
        <v>0</v>
      </c>
      <c r="Q190" s="38">
        <v>0</v>
      </c>
      <c r="R190" s="39" t="s">
        <v>29</v>
      </c>
      <c r="S190" s="40">
        <f t="shared" si="54"/>
        <v>-8.8817841970012523E-16</v>
      </c>
      <c r="T190" s="41">
        <f t="shared" si="55"/>
        <v>4.6663764900000002</v>
      </c>
      <c r="U190" s="42" t="str">
        <f t="shared" si="56"/>
        <v>-</v>
      </c>
      <c r="V190" s="34" t="s">
        <v>145</v>
      </c>
      <c r="X190" s="43"/>
    </row>
    <row r="191" spans="1:24" ht="94.5" x14ac:dyDescent="0.25">
      <c r="A191" s="35" t="s">
        <v>143</v>
      </c>
      <c r="B191" s="33" t="s">
        <v>486</v>
      </c>
      <c r="C191" s="36" t="s">
        <v>487</v>
      </c>
      <c r="D191" s="38" t="s">
        <v>29</v>
      </c>
      <c r="E191" s="38">
        <v>9.49554294</v>
      </c>
      <c r="F191" s="38" t="s">
        <v>29</v>
      </c>
      <c r="G191" s="38">
        <v>5.0127870600000008</v>
      </c>
      <c r="H191" s="40">
        <f t="shared" si="52"/>
        <v>0</v>
      </c>
      <c r="I191" s="38">
        <f t="shared" si="53"/>
        <v>5.01278706</v>
      </c>
      <c r="J191" s="38">
        <v>0</v>
      </c>
      <c r="K191" s="38">
        <v>0</v>
      </c>
      <c r="L191" s="38">
        <v>0</v>
      </c>
      <c r="M191" s="38">
        <v>5.01278706</v>
      </c>
      <c r="N191" s="38">
        <v>0</v>
      </c>
      <c r="O191" s="38">
        <v>0</v>
      </c>
      <c r="P191" s="38">
        <v>0</v>
      </c>
      <c r="Q191" s="38">
        <v>0</v>
      </c>
      <c r="R191" s="39" t="s">
        <v>29</v>
      </c>
      <c r="S191" s="40">
        <f t="shared" si="54"/>
        <v>8.8817841970012523E-16</v>
      </c>
      <c r="T191" s="41">
        <f t="shared" si="55"/>
        <v>5.01278706</v>
      </c>
      <c r="U191" s="42" t="str">
        <f t="shared" si="56"/>
        <v>-</v>
      </c>
      <c r="V191" s="34" t="s">
        <v>145</v>
      </c>
      <c r="X191" s="43"/>
    </row>
    <row r="192" spans="1:24" ht="78.75" x14ac:dyDescent="0.25">
      <c r="A192" s="35" t="s">
        <v>143</v>
      </c>
      <c r="B192" s="33" t="s">
        <v>488</v>
      </c>
      <c r="C192" s="36" t="s">
        <v>489</v>
      </c>
      <c r="D192" s="38" t="s">
        <v>29</v>
      </c>
      <c r="E192" s="38">
        <v>776.53380999000001</v>
      </c>
      <c r="F192" s="38" t="s">
        <v>29</v>
      </c>
      <c r="G192" s="38">
        <v>1.0000007932831068E-8</v>
      </c>
      <c r="H192" s="40">
        <f t="shared" ref="H192:H210" si="57">IF(J192="нд","нд",(J192+L192+N192+P192))</f>
        <v>0</v>
      </c>
      <c r="I192" s="38">
        <f t="shared" ref="I192:I210" si="58">K192+M192+O192+Q192</f>
        <v>0</v>
      </c>
      <c r="J192" s="38">
        <v>0</v>
      </c>
      <c r="K192" s="38">
        <v>0</v>
      </c>
      <c r="L192" s="38">
        <v>0</v>
      </c>
      <c r="M192" s="38">
        <v>0</v>
      </c>
      <c r="N192" s="38">
        <v>0</v>
      </c>
      <c r="O192" s="38">
        <v>0</v>
      </c>
      <c r="P192" s="38">
        <v>0</v>
      </c>
      <c r="Q192" s="38">
        <v>0</v>
      </c>
      <c r="R192" s="39" t="s">
        <v>29</v>
      </c>
      <c r="S192" s="40">
        <f>IF(H192="нд","нд",G192-I192)</f>
        <v>1.0000007932831068E-8</v>
      </c>
      <c r="T192" s="41">
        <f t="shared" si="55"/>
        <v>0</v>
      </c>
      <c r="U192" s="42" t="str">
        <f t="shared" si="56"/>
        <v>-</v>
      </c>
      <c r="V192" s="34" t="s">
        <v>145</v>
      </c>
      <c r="X192" s="43"/>
    </row>
    <row r="193" spans="1:24" ht="78.75" x14ac:dyDescent="0.25">
      <c r="A193" s="35" t="s">
        <v>143</v>
      </c>
      <c r="B193" s="33" t="s">
        <v>490</v>
      </c>
      <c r="C193" s="36" t="s">
        <v>491</v>
      </c>
      <c r="D193" s="38" t="s">
        <v>29</v>
      </c>
      <c r="E193" s="38">
        <v>9.3395573800000005</v>
      </c>
      <c r="F193" s="38" t="s">
        <v>29</v>
      </c>
      <c r="G193" s="38">
        <v>8.5771092930000012</v>
      </c>
      <c r="H193" s="40">
        <f t="shared" si="57"/>
        <v>0</v>
      </c>
      <c r="I193" s="38">
        <f t="shared" si="58"/>
        <v>8.5771126199999994</v>
      </c>
      <c r="J193" s="38">
        <v>0</v>
      </c>
      <c r="K193" s="38">
        <v>0</v>
      </c>
      <c r="L193" s="38">
        <v>0</v>
      </c>
      <c r="M193" s="38">
        <v>8.5771126199999994</v>
      </c>
      <c r="N193" s="38">
        <v>0</v>
      </c>
      <c r="O193" s="38">
        <v>0</v>
      </c>
      <c r="P193" s="38">
        <v>0</v>
      </c>
      <c r="Q193" s="38">
        <v>0</v>
      </c>
      <c r="R193" s="39" t="s">
        <v>29</v>
      </c>
      <c r="S193" s="40">
        <f t="shared" ref="S193:S256" si="59">IF(H193="нд","нд",G193-I193)</f>
        <v>-3.3269999981655474E-6</v>
      </c>
      <c r="T193" s="41">
        <f t="shared" si="55"/>
        <v>8.5771126199999994</v>
      </c>
      <c r="U193" s="42" t="str">
        <f t="shared" si="56"/>
        <v>-</v>
      </c>
      <c r="V193" s="34" t="s">
        <v>145</v>
      </c>
      <c r="X193" s="43"/>
    </row>
    <row r="194" spans="1:24" ht="94.5" x14ac:dyDescent="0.25">
      <c r="A194" s="35" t="s">
        <v>143</v>
      </c>
      <c r="B194" s="33" t="s">
        <v>492</v>
      </c>
      <c r="C194" s="36" t="s">
        <v>493</v>
      </c>
      <c r="D194" s="38" t="s">
        <v>29</v>
      </c>
      <c r="E194" s="38">
        <v>6.6023656600000002</v>
      </c>
      <c r="F194" s="38" t="s">
        <v>29</v>
      </c>
      <c r="G194" s="38">
        <v>6.1476343399999998</v>
      </c>
      <c r="H194" s="40">
        <f t="shared" si="57"/>
        <v>0</v>
      </c>
      <c r="I194" s="38">
        <f t="shared" si="58"/>
        <v>6.1476343399999998</v>
      </c>
      <c r="J194" s="38">
        <v>0</v>
      </c>
      <c r="K194" s="38">
        <v>0</v>
      </c>
      <c r="L194" s="38">
        <v>0</v>
      </c>
      <c r="M194" s="38">
        <v>6.1476343399999998</v>
      </c>
      <c r="N194" s="38">
        <v>0</v>
      </c>
      <c r="O194" s="38">
        <v>0</v>
      </c>
      <c r="P194" s="38">
        <v>0</v>
      </c>
      <c r="Q194" s="38">
        <v>0</v>
      </c>
      <c r="R194" s="39" t="s">
        <v>29</v>
      </c>
      <c r="S194" s="40">
        <f t="shared" si="59"/>
        <v>0</v>
      </c>
      <c r="T194" s="41">
        <f t="shared" si="55"/>
        <v>6.1476343399999998</v>
      </c>
      <c r="U194" s="42" t="str">
        <f t="shared" si="56"/>
        <v>-</v>
      </c>
      <c r="V194" s="34" t="s">
        <v>145</v>
      </c>
      <c r="X194" s="43"/>
    </row>
    <row r="195" spans="1:24" ht="47.25" x14ac:dyDescent="0.25">
      <c r="A195" s="35" t="s">
        <v>143</v>
      </c>
      <c r="B195" s="33" t="s">
        <v>494</v>
      </c>
      <c r="C195" s="36" t="s">
        <v>495</v>
      </c>
      <c r="D195" s="38" t="s">
        <v>29</v>
      </c>
      <c r="E195" s="38">
        <v>31.653305</v>
      </c>
      <c r="F195" s="38" t="s">
        <v>29</v>
      </c>
      <c r="G195" s="38">
        <v>0</v>
      </c>
      <c r="H195" s="40">
        <f t="shared" si="57"/>
        <v>0</v>
      </c>
      <c r="I195" s="38">
        <f t="shared" si="58"/>
        <v>0</v>
      </c>
      <c r="J195" s="38">
        <v>0</v>
      </c>
      <c r="K195" s="38">
        <v>0</v>
      </c>
      <c r="L195" s="38">
        <v>0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9" t="s">
        <v>29</v>
      </c>
      <c r="S195" s="40">
        <f t="shared" si="59"/>
        <v>0</v>
      </c>
      <c r="T195" s="41">
        <f t="shared" si="55"/>
        <v>0</v>
      </c>
      <c r="U195" s="42" t="str">
        <f t="shared" si="56"/>
        <v>-</v>
      </c>
      <c r="V195" s="34" t="s">
        <v>29</v>
      </c>
      <c r="X195" s="43"/>
    </row>
    <row r="196" spans="1:24" ht="102" customHeight="1" x14ac:dyDescent="0.25">
      <c r="A196" s="35" t="s">
        <v>143</v>
      </c>
      <c r="B196" s="33" t="s">
        <v>496</v>
      </c>
      <c r="C196" s="36" t="s">
        <v>497</v>
      </c>
      <c r="D196" s="38" t="s">
        <v>29</v>
      </c>
      <c r="E196" s="38">
        <v>19.368350879999998</v>
      </c>
      <c r="F196" s="38" t="s">
        <v>29</v>
      </c>
      <c r="G196" s="38">
        <v>0</v>
      </c>
      <c r="H196" s="40">
        <f t="shared" si="57"/>
        <v>0</v>
      </c>
      <c r="I196" s="38">
        <f t="shared" si="58"/>
        <v>0</v>
      </c>
      <c r="J196" s="38">
        <v>0</v>
      </c>
      <c r="K196" s="38">
        <v>0</v>
      </c>
      <c r="L196" s="38">
        <v>0</v>
      </c>
      <c r="M196" s="38">
        <v>0</v>
      </c>
      <c r="N196" s="38">
        <v>0</v>
      </c>
      <c r="O196" s="38">
        <v>0</v>
      </c>
      <c r="P196" s="38">
        <v>0</v>
      </c>
      <c r="Q196" s="38">
        <v>0</v>
      </c>
      <c r="R196" s="39" t="s">
        <v>29</v>
      </c>
      <c r="S196" s="40">
        <f t="shared" si="59"/>
        <v>0</v>
      </c>
      <c r="T196" s="41">
        <f t="shared" si="55"/>
        <v>0</v>
      </c>
      <c r="U196" s="42" t="str">
        <f t="shared" si="56"/>
        <v>-</v>
      </c>
      <c r="V196" s="34" t="s">
        <v>29</v>
      </c>
      <c r="X196" s="43"/>
    </row>
    <row r="197" spans="1:24" ht="139.5" customHeight="1" x14ac:dyDescent="0.25">
      <c r="A197" s="35" t="s">
        <v>143</v>
      </c>
      <c r="B197" s="33" t="s">
        <v>498</v>
      </c>
      <c r="C197" s="36" t="s">
        <v>499</v>
      </c>
      <c r="D197" s="38" t="s">
        <v>29</v>
      </c>
      <c r="E197" s="38">
        <v>0</v>
      </c>
      <c r="F197" s="38" t="s">
        <v>29</v>
      </c>
      <c r="G197" s="38">
        <v>19.841669999999997</v>
      </c>
      <c r="H197" s="40">
        <f t="shared" si="57"/>
        <v>0</v>
      </c>
      <c r="I197" s="38">
        <f t="shared" si="58"/>
        <v>19.841670000000001</v>
      </c>
      <c r="J197" s="38">
        <v>0</v>
      </c>
      <c r="K197" s="38">
        <v>0</v>
      </c>
      <c r="L197" s="38">
        <v>0</v>
      </c>
      <c r="M197" s="38">
        <v>19.841670000000001</v>
      </c>
      <c r="N197" s="38">
        <v>0</v>
      </c>
      <c r="O197" s="38">
        <v>0</v>
      </c>
      <c r="P197" s="38">
        <v>0</v>
      </c>
      <c r="Q197" s="38">
        <v>0</v>
      </c>
      <c r="R197" s="39" t="s">
        <v>29</v>
      </c>
      <c r="S197" s="40">
        <f t="shared" si="59"/>
        <v>-3.5527136788005009E-15</v>
      </c>
      <c r="T197" s="41">
        <f t="shared" si="55"/>
        <v>19.841670000000001</v>
      </c>
      <c r="U197" s="42" t="str">
        <f t="shared" si="56"/>
        <v>-</v>
      </c>
      <c r="V197" s="34" t="s">
        <v>145</v>
      </c>
      <c r="X197" s="43"/>
    </row>
    <row r="198" spans="1:24" ht="102" customHeight="1" x14ac:dyDescent="0.25">
      <c r="A198" s="35" t="s">
        <v>143</v>
      </c>
      <c r="B198" s="33" t="s">
        <v>500</v>
      </c>
      <c r="C198" s="36" t="s">
        <v>501</v>
      </c>
      <c r="D198" s="38" t="s">
        <v>29</v>
      </c>
      <c r="E198" s="38">
        <v>0</v>
      </c>
      <c r="F198" s="38" t="s">
        <v>29</v>
      </c>
      <c r="G198" s="38">
        <v>0.60593333333333321</v>
      </c>
      <c r="H198" s="40">
        <f t="shared" si="57"/>
        <v>0.60593333333333321</v>
      </c>
      <c r="I198" s="38">
        <f t="shared" si="58"/>
        <v>0</v>
      </c>
      <c r="J198" s="38">
        <v>0</v>
      </c>
      <c r="K198" s="38">
        <v>0</v>
      </c>
      <c r="L198" s="38">
        <v>0</v>
      </c>
      <c r="M198" s="38">
        <v>0</v>
      </c>
      <c r="N198" s="38">
        <v>0.60593333333333321</v>
      </c>
      <c r="O198" s="38">
        <v>0</v>
      </c>
      <c r="P198" s="38">
        <v>0</v>
      </c>
      <c r="Q198" s="38">
        <v>0</v>
      </c>
      <c r="R198" s="39" t="s">
        <v>29</v>
      </c>
      <c r="S198" s="40">
        <f t="shared" si="59"/>
        <v>0.60593333333333321</v>
      </c>
      <c r="T198" s="41">
        <f t="shared" si="55"/>
        <v>0</v>
      </c>
      <c r="U198" s="42" t="str">
        <f t="shared" si="56"/>
        <v>-</v>
      </c>
      <c r="V198" s="34" t="s">
        <v>29</v>
      </c>
      <c r="X198" s="43"/>
    </row>
    <row r="199" spans="1:24" x14ac:dyDescent="0.25">
      <c r="A199" s="35" t="s">
        <v>143</v>
      </c>
      <c r="B199" s="33" t="s">
        <v>502</v>
      </c>
      <c r="C199" s="36" t="s">
        <v>503</v>
      </c>
      <c r="D199" s="38" t="s">
        <v>29</v>
      </c>
      <c r="E199" s="38">
        <v>0.46</v>
      </c>
      <c r="F199" s="38" t="s">
        <v>29</v>
      </c>
      <c r="G199" s="38">
        <v>0</v>
      </c>
      <c r="H199" s="40" t="str">
        <f t="shared" si="57"/>
        <v>нд</v>
      </c>
      <c r="I199" s="38">
        <f t="shared" si="58"/>
        <v>0</v>
      </c>
      <c r="J199" s="38" t="s">
        <v>29</v>
      </c>
      <c r="K199" s="38">
        <v>0</v>
      </c>
      <c r="L199" s="38" t="s">
        <v>29</v>
      </c>
      <c r="M199" s="38">
        <v>0</v>
      </c>
      <c r="N199" s="38" t="s">
        <v>29</v>
      </c>
      <c r="O199" s="38">
        <v>0</v>
      </c>
      <c r="P199" s="38" t="s">
        <v>29</v>
      </c>
      <c r="Q199" s="38">
        <v>0</v>
      </c>
      <c r="R199" s="39" t="s">
        <v>29</v>
      </c>
      <c r="S199" s="40" t="str">
        <f t="shared" si="59"/>
        <v>нд</v>
      </c>
      <c r="T199" s="41" t="str">
        <f t="shared" si="55"/>
        <v>нд</v>
      </c>
      <c r="U199" s="42" t="str">
        <f t="shared" si="56"/>
        <v>нд</v>
      </c>
      <c r="V199" s="34" t="s">
        <v>29</v>
      </c>
      <c r="X199" s="43"/>
    </row>
    <row r="200" spans="1:24" x14ac:dyDescent="0.25">
      <c r="A200" s="35" t="s">
        <v>143</v>
      </c>
      <c r="B200" s="33" t="s">
        <v>504</v>
      </c>
      <c r="C200" s="36" t="s">
        <v>505</v>
      </c>
      <c r="D200" s="38" t="s">
        <v>29</v>
      </c>
      <c r="E200" s="38">
        <v>1.2128000000000001</v>
      </c>
      <c r="F200" s="38" t="s">
        <v>29</v>
      </c>
      <c r="G200" s="38">
        <v>0</v>
      </c>
      <c r="H200" s="40" t="str">
        <f t="shared" si="57"/>
        <v>нд</v>
      </c>
      <c r="I200" s="38">
        <f t="shared" si="58"/>
        <v>0</v>
      </c>
      <c r="J200" s="38" t="s">
        <v>29</v>
      </c>
      <c r="K200" s="38">
        <v>0</v>
      </c>
      <c r="L200" s="38" t="s">
        <v>29</v>
      </c>
      <c r="M200" s="38">
        <v>0</v>
      </c>
      <c r="N200" s="38" t="s">
        <v>29</v>
      </c>
      <c r="O200" s="38">
        <v>0</v>
      </c>
      <c r="P200" s="38" t="s">
        <v>29</v>
      </c>
      <c r="Q200" s="38">
        <v>0</v>
      </c>
      <c r="R200" s="39" t="s">
        <v>29</v>
      </c>
      <c r="S200" s="40" t="str">
        <f t="shared" si="59"/>
        <v>нд</v>
      </c>
      <c r="T200" s="41" t="str">
        <f t="shared" si="55"/>
        <v>нд</v>
      </c>
      <c r="U200" s="42" t="str">
        <f t="shared" si="56"/>
        <v>нд</v>
      </c>
      <c r="V200" s="34" t="s">
        <v>29</v>
      </c>
      <c r="X200" s="43"/>
    </row>
    <row r="201" spans="1:24" ht="31.5" x14ac:dyDescent="0.25">
      <c r="A201" s="35" t="s">
        <v>143</v>
      </c>
      <c r="B201" s="33" t="s">
        <v>506</v>
      </c>
      <c r="C201" s="36" t="s">
        <v>507</v>
      </c>
      <c r="D201" s="38" t="s">
        <v>29</v>
      </c>
      <c r="E201" s="38">
        <v>0.29575000000000001</v>
      </c>
      <c r="F201" s="38" t="s">
        <v>29</v>
      </c>
      <c r="G201" s="38">
        <v>0</v>
      </c>
      <c r="H201" s="40" t="str">
        <f t="shared" si="57"/>
        <v>нд</v>
      </c>
      <c r="I201" s="38">
        <f t="shared" si="58"/>
        <v>0</v>
      </c>
      <c r="J201" s="38" t="s">
        <v>29</v>
      </c>
      <c r="K201" s="38">
        <v>0</v>
      </c>
      <c r="L201" s="38" t="s">
        <v>29</v>
      </c>
      <c r="M201" s="38">
        <v>0</v>
      </c>
      <c r="N201" s="38" t="s">
        <v>29</v>
      </c>
      <c r="O201" s="38">
        <v>0</v>
      </c>
      <c r="P201" s="38" t="s">
        <v>29</v>
      </c>
      <c r="Q201" s="38">
        <v>0</v>
      </c>
      <c r="R201" s="39" t="s">
        <v>29</v>
      </c>
      <c r="S201" s="40" t="str">
        <f t="shared" si="59"/>
        <v>нд</v>
      </c>
      <c r="T201" s="41" t="str">
        <f t="shared" si="55"/>
        <v>нд</v>
      </c>
      <c r="U201" s="42" t="str">
        <f t="shared" si="56"/>
        <v>нд</v>
      </c>
      <c r="V201" s="34" t="s">
        <v>29</v>
      </c>
      <c r="X201" s="43"/>
    </row>
    <row r="202" spans="1:24" x14ac:dyDescent="0.25">
      <c r="A202" s="35" t="s">
        <v>143</v>
      </c>
      <c r="B202" s="33" t="s">
        <v>508</v>
      </c>
      <c r="C202" s="36" t="s">
        <v>509</v>
      </c>
      <c r="D202" s="38" t="s">
        <v>29</v>
      </c>
      <c r="E202" s="38">
        <v>1.2158</v>
      </c>
      <c r="F202" s="38" t="s">
        <v>29</v>
      </c>
      <c r="G202" s="38">
        <v>0</v>
      </c>
      <c r="H202" s="40" t="str">
        <f t="shared" si="57"/>
        <v>нд</v>
      </c>
      <c r="I202" s="38">
        <f t="shared" si="58"/>
        <v>0</v>
      </c>
      <c r="J202" s="38" t="s">
        <v>29</v>
      </c>
      <c r="K202" s="38">
        <v>0</v>
      </c>
      <c r="L202" s="38" t="s">
        <v>29</v>
      </c>
      <c r="M202" s="38">
        <v>0</v>
      </c>
      <c r="N202" s="38" t="s">
        <v>29</v>
      </c>
      <c r="O202" s="38">
        <v>0</v>
      </c>
      <c r="P202" s="38" t="s">
        <v>29</v>
      </c>
      <c r="Q202" s="38">
        <v>0</v>
      </c>
      <c r="R202" s="39" t="s">
        <v>29</v>
      </c>
      <c r="S202" s="40" t="str">
        <f t="shared" si="59"/>
        <v>нд</v>
      </c>
      <c r="T202" s="41" t="str">
        <f t="shared" si="55"/>
        <v>нд</v>
      </c>
      <c r="U202" s="42" t="str">
        <f t="shared" si="56"/>
        <v>нд</v>
      </c>
      <c r="V202" s="34" t="s">
        <v>29</v>
      </c>
      <c r="X202" s="43"/>
    </row>
    <row r="203" spans="1:24" x14ac:dyDescent="0.25">
      <c r="A203" s="35" t="s">
        <v>143</v>
      </c>
      <c r="B203" s="33" t="s">
        <v>510</v>
      </c>
      <c r="C203" s="36" t="s">
        <v>511</v>
      </c>
      <c r="D203" s="38" t="s">
        <v>29</v>
      </c>
      <c r="E203" s="38">
        <v>1.018964</v>
      </c>
      <c r="F203" s="38" t="s">
        <v>29</v>
      </c>
      <c r="G203" s="38">
        <v>0</v>
      </c>
      <c r="H203" s="40" t="str">
        <f t="shared" si="57"/>
        <v>нд</v>
      </c>
      <c r="I203" s="38">
        <f t="shared" si="58"/>
        <v>0</v>
      </c>
      <c r="J203" s="38" t="s">
        <v>29</v>
      </c>
      <c r="K203" s="38">
        <v>0</v>
      </c>
      <c r="L203" s="38" t="s">
        <v>29</v>
      </c>
      <c r="M203" s="38">
        <v>0</v>
      </c>
      <c r="N203" s="38" t="s">
        <v>29</v>
      </c>
      <c r="O203" s="38">
        <v>0</v>
      </c>
      <c r="P203" s="38" t="s">
        <v>29</v>
      </c>
      <c r="Q203" s="38">
        <v>0</v>
      </c>
      <c r="R203" s="39" t="s">
        <v>29</v>
      </c>
      <c r="S203" s="40" t="str">
        <f t="shared" si="59"/>
        <v>нд</v>
      </c>
      <c r="T203" s="41" t="str">
        <f t="shared" si="55"/>
        <v>нд</v>
      </c>
      <c r="U203" s="42" t="str">
        <f t="shared" si="56"/>
        <v>нд</v>
      </c>
      <c r="V203" s="34" t="s">
        <v>29</v>
      </c>
      <c r="X203" s="43"/>
    </row>
    <row r="204" spans="1:24" ht="31.5" x14ac:dyDescent="0.25">
      <c r="A204" s="35" t="s">
        <v>143</v>
      </c>
      <c r="B204" s="33" t="s">
        <v>512</v>
      </c>
      <c r="C204" s="36" t="s">
        <v>513</v>
      </c>
      <c r="D204" s="38" t="s">
        <v>29</v>
      </c>
      <c r="E204" s="38">
        <v>0.12114999999999999</v>
      </c>
      <c r="F204" s="38" t="s">
        <v>29</v>
      </c>
      <c r="G204" s="38">
        <v>0</v>
      </c>
      <c r="H204" s="40" t="str">
        <f t="shared" si="57"/>
        <v>нд</v>
      </c>
      <c r="I204" s="38">
        <f t="shared" si="58"/>
        <v>0</v>
      </c>
      <c r="J204" s="38" t="s">
        <v>29</v>
      </c>
      <c r="K204" s="38">
        <v>0</v>
      </c>
      <c r="L204" s="38" t="s">
        <v>29</v>
      </c>
      <c r="M204" s="38">
        <v>0</v>
      </c>
      <c r="N204" s="38" t="s">
        <v>29</v>
      </c>
      <c r="O204" s="38">
        <v>0</v>
      </c>
      <c r="P204" s="38" t="s">
        <v>29</v>
      </c>
      <c r="Q204" s="38">
        <v>0</v>
      </c>
      <c r="R204" s="39" t="s">
        <v>29</v>
      </c>
      <c r="S204" s="40" t="str">
        <f t="shared" si="59"/>
        <v>нд</v>
      </c>
      <c r="T204" s="41" t="str">
        <f t="shared" si="55"/>
        <v>нд</v>
      </c>
      <c r="U204" s="42" t="str">
        <f t="shared" si="56"/>
        <v>нд</v>
      </c>
      <c r="V204" s="34" t="s">
        <v>29</v>
      </c>
      <c r="X204" s="43"/>
    </row>
    <row r="205" spans="1:24" ht="47.25" x14ac:dyDescent="0.25">
      <c r="A205" s="35" t="s">
        <v>143</v>
      </c>
      <c r="B205" s="33" t="s">
        <v>514</v>
      </c>
      <c r="C205" s="36" t="s">
        <v>515</v>
      </c>
      <c r="D205" s="38" t="s">
        <v>29</v>
      </c>
      <c r="E205" s="38">
        <v>0.73247768000000002</v>
      </c>
      <c r="F205" s="38" t="s">
        <v>29</v>
      </c>
      <c r="G205" s="38">
        <v>0</v>
      </c>
      <c r="H205" s="40" t="str">
        <f t="shared" si="57"/>
        <v>нд</v>
      </c>
      <c r="I205" s="38">
        <f t="shared" si="58"/>
        <v>0</v>
      </c>
      <c r="J205" s="38" t="s">
        <v>29</v>
      </c>
      <c r="K205" s="38">
        <v>0</v>
      </c>
      <c r="L205" s="38" t="s">
        <v>29</v>
      </c>
      <c r="M205" s="38">
        <v>0</v>
      </c>
      <c r="N205" s="38" t="s">
        <v>29</v>
      </c>
      <c r="O205" s="38">
        <v>0</v>
      </c>
      <c r="P205" s="38" t="s">
        <v>29</v>
      </c>
      <c r="Q205" s="38">
        <v>0</v>
      </c>
      <c r="R205" s="39" t="s">
        <v>29</v>
      </c>
      <c r="S205" s="40" t="str">
        <f t="shared" si="59"/>
        <v>нд</v>
      </c>
      <c r="T205" s="41" t="str">
        <f t="shared" si="55"/>
        <v>нд</v>
      </c>
      <c r="U205" s="42" t="str">
        <f t="shared" si="56"/>
        <v>нд</v>
      </c>
      <c r="V205" s="34" t="s">
        <v>29</v>
      </c>
      <c r="X205" s="43"/>
    </row>
    <row r="206" spans="1:24" x14ac:dyDescent="0.25">
      <c r="A206" s="35" t="s">
        <v>143</v>
      </c>
      <c r="B206" s="33" t="s">
        <v>516</v>
      </c>
      <c r="C206" s="36" t="s">
        <v>517</v>
      </c>
      <c r="D206" s="38" t="s">
        <v>29</v>
      </c>
      <c r="E206" s="38">
        <v>0.36199999999999999</v>
      </c>
      <c r="F206" s="38" t="s">
        <v>29</v>
      </c>
      <c r="G206" s="38">
        <v>0</v>
      </c>
      <c r="H206" s="40" t="str">
        <f t="shared" si="57"/>
        <v>нд</v>
      </c>
      <c r="I206" s="38">
        <f t="shared" si="58"/>
        <v>0</v>
      </c>
      <c r="J206" s="38" t="s">
        <v>29</v>
      </c>
      <c r="K206" s="38">
        <v>0</v>
      </c>
      <c r="L206" s="38" t="s">
        <v>29</v>
      </c>
      <c r="M206" s="38">
        <v>0</v>
      </c>
      <c r="N206" s="38" t="s">
        <v>29</v>
      </c>
      <c r="O206" s="38">
        <v>0</v>
      </c>
      <c r="P206" s="38" t="s">
        <v>29</v>
      </c>
      <c r="Q206" s="38">
        <v>0</v>
      </c>
      <c r="R206" s="39" t="s">
        <v>29</v>
      </c>
      <c r="S206" s="40" t="str">
        <f t="shared" si="59"/>
        <v>нд</v>
      </c>
      <c r="T206" s="41" t="str">
        <f t="shared" si="55"/>
        <v>нд</v>
      </c>
      <c r="U206" s="42" t="str">
        <f t="shared" si="56"/>
        <v>нд</v>
      </c>
      <c r="V206" s="34" t="s">
        <v>29</v>
      </c>
      <c r="X206" s="43"/>
    </row>
    <row r="207" spans="1:24" ht="31.5" x14ac:dyDescent="0.25">
      <c r="A207" s="35" t="s">
        <v>143</v>
      </c>
      <c r="B207" s="33" t="s">
        <v>518</v>
      </c>
      <c r="C207" s="36" t="s">
        <v>519</v>
      </c>
      <c r="D207" s="38" t="s">
        <v>29</v>
      </c>
      <c r="E207" s="38">
        <v>0.40125</v>
      </c>
      <c r="F207" s="38" t="s">
        <v>29</v>
      </c>
      <c r="G207" s="38">
        <v>0</v>
      </c>
      <c r="H207" s="40" t="str">
        <f t="shared" si="57"/>
        <v>нд</v>
      </c>
      <c r="I207" s="38">
        <f t="shared" si="58"/>
        <v>0</v>
      </c>
      <c r="J207" s="38" t="s">
        <v>29</v>
      </c>
      <c r="K207" s="38">
        <v>0</v>
      </c>
      <c r="L207" s="38" t="s">
        <v>29</v>
      </c>
      <c r="M207" s="38">
        <v>0</v>
      </c>
      <c r="N207" s="38" t="s">
        <v>29</v>
      </c>
      <c r="O207" s="38">
        <v>0</v>
      </c>
      <c r="P207" s="38" t="s">
        <v>29</v>
      </c>
      <c r="Q207" s="38">
        <v>0</v>
      </c>
      <c r="R207" s="39" t="s">
        <v>29</v>
      </c>
      <c r="S207" s="40" t="str">
        <f t="shared" si="59"/>
        <v>нд</v>
      </c>
      <c r="T207" s="41" t="str">
        <f t="shared" si="55"/>
        <v>нд</v>
      </c>
      <c r="U207" s="42" t="str">
        <f t="shared" si="56"/>
        <v>нд</v>
      </c>
      <c r="V207" s="34" t="s">
        <v>29</v>
      </c>
      <c r="X207" s="43"/>
    </row>
    <row r="208" spans="1:24" x14ac:dyDescent="0.25">
      <c r="A208" s="35" t="s">
        <v>143</v>
      </c>
      <c r="B208" s="33" t="s">
        <v>520</v>
      </c>
      <c r="C208" s="36" t="s">
        <v>521</v>
      </c>
      <c r="D208" s="38" t="s">
        <v>29</v>
      </c>
      <c r="E208" s="38">
        <v>0.52</v>
      </c>
      <c r="F208" s="38" t="s">
        <v>29</v>
      </c>
      <c r="G208" s="38">
        <v>0</v>
      </c>
      <c r="H208" s="40" t="str">
        <f t="shared" si="57"/>
        <v>нд</v>
      </c>
      <c r="I208" s="38">
        <f t="shared" si="58"/>
        <v>0</v>
      </c>
      <c r="J208" s="38" t="s">
        <v>29</v>
      </c>
      <c r="K208" s="38">
        <v>0</v>
      </c>
      <c r="L208" s="38" t="s">
        <v>29</v>
      </c>
      <c r="M208" s="38">
        <v>0</v>
      </c>
      <c r="N208" s="38" t="s">
        <v>29</v>
      </c>
      <c r="O208" s="38">
        <v>0</v>
      </c>
      <c r="P208" s="38" t="s">
        <v>29</v>
      </c>
      <c r="Q208" s="38">
        <v>0</v>
      </c>
      <c r="R208" s="39" t="s">
        <v>29</v>
      </c>
      <c r="S208" s="40" t="str">
        <f t="shared" si="59"/>
        <v>нд</v>
      </c>
      <c r="T208" s="41" t="str">
        <f t="shared" si="55"/>
        <v>нд</v>
      </c>
      <c r="U208" s="42" t="str">
        <f t="shared" si="56"/>
        <v>нд</v>
      </c>
      <c r="V208" s="34" t="s">
        <v>29</v>
      </c>
      <c r="X208" s="43"/>
    </row>
    <row r="209" spans="1:24" ht="31.5" x14ac:dyDescent="0.25">
      <c r="A209" s="35" t="s">
        <v>143</v>
      </c>
      <c r="B209" s="33" t="s">
        <v>522</v>
      </c>
      <c r="C209" s="36" t="s">
        <v>523</v>
      </c>
      <c r="D209" s="38" t="s">
        <v>29</v>
      </c>
      <c r="E209" s="38">
        <v>41.579166659999999</v>
      </c>
      <c r="F209" s="38" t="s">
        <v>29</v>
      </c>
      <c r="G209" s="38">
        <v>6.6666743236964976E-9</v>
      </c>
      <c r="H209" s="40" t="str">
        <f t="shared" si="57"/>
        <v>нд</v>
      </c>
      <c r="I209" s="38">
        <f t="shared" si="58"/>
        <v>0</v>
      </c>
      <c r="J209" s="38" t="s">
        <v>29</v>
      </c>
      <c r="K209" s="38">
        <v>0</v>
      </c>
      <c r="L209" s="38" t="s">
        <v>29</v>
      </c>
      <c r="M209" s="38">
        <v>0</v>
      </c>
      <c r="N209" s="38" t="s">
        <v>29</v>
      </c>
      <c r="O209" s="38">
        <v>0</v>
      </c>
      <c r="P209" s="38" t="s">
        <v>29</v>
      </c>
      <c r="Q209" s="38">
        <v>0</v>
      </c>
      <c r="R209" s="39" t="s">
        <v>29</v>
      </c>
      <c r="S209" s="40" t="str">
        <f t="shared" si="59"/>
        <v>нд</v>
      </c>
      <c r="T209" s="41" t="str">
        <f t="shared" si="55"/>
        <v>нд</v>
      </c>
      <c r="U209" s="42" t="str">
        <f t="shared" si="56"/>
        <v>нд</v>
      </c>
      <c r="V209" s="34" t="s">
        <v>29</v>
      </c>
      <c r="X209" s="43"/>
    </row>
    <row r="210" spans="1:24" ht="47.25" x14ac:dyDescent="0.25">
      <c r="A210" s="35" t="s">
        <v>143</v>
      </c>
      <c r="B210" s="33" t="s">
        <v>524</v>
      </c>
      <c r="C210" s="36" t="s">
        <v>525</v>
      </c>
      <c r="D210" s="38" t="s">
        <v>29</v>
      </c>
      <c r="E210" s="38">
        <v>154.62230043000002</v>
      </c>
      <c r="F210" s="38" t="s">
        <v>29</v>
      </c>
      <c r="G210" s="38">
        <v>29.710931670000008</v>
      </c>
      <c r="H210" s="40" t="str">
        <f t="shared" si="57"/>
        <v>нд</v>
      </c>
      <c r="I210" s="38">
        <f t="shared" si="58"/>
        <v>0.84405450000000004</v>
      </c>
      <c r="J210" s="38" t="s">
        <v>29</v>
      </c>
      <c r="K210" s="38">
        <v>0</v>
      </c>
      <c r="L210" s="38" t="s">
        <v>29</v>
      </c>
      <c r="M210" s="38">
        <v>0.84405450000000004</v>
      </c>
      <c r="N210" s="38" t="s">
        <v>29</v>
      </c>
      <c r="O210" s="38">
        <v>0</v>
      </c>
      <c r="P210" s="38" t="s">
        <v>29</v>
      </c>
      <c r="Q210" s="38">
        <v>0</v>
      </c>
      <c r="R210" s="39" t="s">
        <v>29</v>
      </c>
      <c r="S210" s="40" t="str">
        <f t="shared" si="59"/>
        <v>нд</v>
      </c>
      <c r="T210" s="41" t="str">
        <f t="shared" si="55"/>
        <v>нд</v>
      </c>
      <c r="U210" s="42" t="str">
        <f t="shared" si="56"/>
        <v>нд</v>
      </c>
      <c r="V210" s="34" t="s">
        <v>146</v>
      </c>
      <c r="X210" s="43"/>
    </row>
    <row r="211" spans="1:24" ht="39" customHeight="1" x14ac:dyDescent="0.25">
      <c r="A211" s="35" t="s">
        <v>147</v>
      </c>
      <c r="B211" s="33" t="s">
        <v>148</v>
      </c>
      <c r="C211" s="36" t="s">
        <v>28</v>
      </c>
      <c r="D211" s="38">
        <v>0</v>
      </c>
      <c r="E211" s="38">
        <v>0</v>
      </c>
      <c r="F211" s="38" t="s">
        <v>29</v>
      </c>
      <c r="G211" s="38">
        <v>0</v>
      </c>
      <c r="H211" s="38">
        <v>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8">
        <v>0</v>
      </c>
      <c r="O211" s="38">
        <v>0</v>
      </c>
      <c r="P211" s="38">
        <v>0</v>
      </c>
      <c r="Q211" s="38">
        <v>0</v>
      </c>
      <c r="R211" s="39" t="s">
        <v>29</v>
      </c>
      <c r="S211" s="40">
        <f t="shared" si="59"/>
        <v>0</v>
      </c>
      <c r="T211" s="41">
        <f t="shared" si="55"/>
        <v>0</v>
      </c>
      <c r="U211" s="42" t="str">
        <f t="shared" si="56"/>
        <v>-</v>
      </c>
      <c r="V211" s="34" t="s">
        <v>29</v>
      </c>
      <c r="X211" s="43"/>
    </row>
    <row r="212" spans="1:24" ht="39" customHeight="1" x14ac:dyDescent="0.25">
      <c r="A212" s="35" t="s">
        <v>149</v>
      </c>
      <c r="B212" s="33" t="s">
        <v>150</v>
      </c>
      <c r="C212" s="36" t="s">
        <v>28</v>
      </c>
      <c r="D212" s="38">
        <v>0</v>
      </c>
      <c r="E212" s="38">
        <v>0</v>
      </c>
      <c r="F212" s="38" t="s">
        <v>29</v>
      </c>
      <c r="G212" s="38">
        <v>0</v>
      </c>
      <c r="H212" s="38">
        <v>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0</v>
      </c>
      <c r="P212" s="38">
        <v>0</v>
      </c>
      <c r="Q212" s="38">
        <v>0</v>
      </c>
      <c r="R212" s="39" t="s">
        <v>29</v>
      </c>
      <c r="S212" s="40">
        <f t="shared" si="59"/>
        <v>0</v>
      </c>
      <c r="T212" s="41">
        <f t="shared" si="55"/>
        <v>0</v>
      </c>
      <c r="U212" s="42" t="str">
        <f t="shared" si="56"/>
        <v>-</v>
      </c>
      <c r="V212" s="34" t="s">
        <v>29</v>
      </c>
      <c r="X212" s="43"/>
    </row>
    <row r="213" spans="1:24" ht="39" customHeight="1" x14ac:dyDescent="0.25">
      <c r="A213" s="35" t="s">
        <v>151</v>
      </c>
      <c r="B213" s="33" t="s">
        <v>152</v>
      </c>
      <c r="C213" s="36" t="s">
        <v>28</v>
      </c>
      <c r="D213" s="38">
        <v>0</v>
      </c>
      <c r="E213" s="38">
        <v>0</v>
      </c>
      <c r="F213" s="38" t="s">
        <v>29</v>
      </c>
      <c r="G213" s="38">
        <v>0</v>
      </c>
      <c r="H213" s="38">
        <v>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0</v>
      </c>
      <c r="P213" s="38">
        <v>0</v>
      </c>
      <c r="Q213" s="38">
        <v>0</v>
      </c>
      <c r="R213" s="39" t="s">
        <v>29</v>
      </c>
      <c r="S213" s="40">
        <f t="shared" si="59"/>
        <v>0</v>
      </c>
      <c r="T213" s="41">
        <f t="shared" si="55"/>
        <v>0</v>
      </c>
      <c r="U213" s="42" t="str">
        <f t="shared" si="56"/>
        <v>-</v>
      </c>
      <c r="V213" s="34" t="s">
        <v>29</v>
      </c>
      <c r="X213" s="43"/>
    </row>
    <row r="214" spans="1:24" ht="39" customHeight="1" x14ac:dyDescent="0.25">
      <c r="A214" s="35" t="s">
        <v>153</v>
      </c>
      <c r="B214" s="33" t="s">
        <v>154</v>
      </c>
      <c r="C214" s="36" t="s">
        <v>28</v>
      </c>
      <c r="D214" s="38">
        <v>0</v>
      </c>
      <c r="E214" s="38">
        <v>0</v>
      </c>
      <c r="F214" s="38" t="s">
        <v>29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>
        <v>0</v>
      </c>
      <c r="O214" s="38">
        <v>0</v>
      </c>
      <c r="P214" s="38">
        <v>0</v>
      </c>
      <c r="Q214" s="38">
        <v>0</v>
      </c>
      <c r="R214" s="39" t="s">
        <v>29</v>
      </c>
      <c r="S214" s="40">
        <f t="shared" si="59"/>
        <v>0</v>
      </c>
      <c r="T214" s="41">
        <f t="shared" si="55"/>
        <v>0</v>
      </c>
      <c r="U214" s="42" t="str">
        <f t="shared" si="56"/>
        <v>-</v>
      </c>
      <c r="V214" s="34" t="s">
        <v>29</v>
      </c>
      <c r="X214" s="43"/>
    </row>
    <row r="215" spans="1:24" ht="39" customHeight="1" x14ac:dyDescent="0.25">
      <c r="A215" s="35" t="s">
        <v>155</v>
      </c>
      <c r="B215" s="33" t="s">
        <v>154</v>
      </c>
      <c r="C215" s="36" t="s">
        <v>28</v>
      </c>
      <c r="D215" s="38">
        <v>0</v>
      </c>
      <c r="E215" s="38">
        <v>0</v>
      </c>
      <c r="F215" s="38" t="s">
        <v>29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8">
        <v>0</v>
      </c>
      <c r="O215" s="38">
        <v>0</v>
      </c>
      <c r="P215" s="38">
        <v>0</v>
      </c>
      <c r="Q215" s="38">
        <v>0</v>
      </c>
      <c r="R215" s="39" t="s">
        <v>29</v>
      </c>
      <c r="S215" s="40">
        <f t="shared" si="59"/>
        <v>0</v>
      </c>
      <c r="T215" s="41">
        <f t="shared" si="55"/>
        <v>0</v>
      </c>
      <c r="U215" s="42" t="str">
        <f t="shared" si="56"/>
        <v>-</v>
      </c>
      <c r="V215" s="34" t="s">
        <v>29</v>
      </c>
      <c r="X215" s="43"/>
    </row>
    <row r="216" spans="1:24" ht="39" customHeight="1" x14ac:dyDescent="0.25">
      <c r="A216" s="35" t="s">
        <v>156</v>
      </c>
      <c r="B216" s="33" t="s">
        <v>157</v>
      </c>
      <c r="C216" s="36" t="s">
        <v>28</v>
      </c>
      <c r="D216" s="38">
        <v>0</v>
      </c>
      <c r="E216" s="38">
        <v>0</v>
      </c>
      <c r="F216" s="38" t="s">
        <v>29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>
        <v>0</v>
      </c>
      <c r="O216" s="38">
        <v>0</v>
      </c>
      <c r="P216" s="38">
        <v>0</v>
      </c>
      <c r="Q216" s="38">
        <v>0</v>
      </c>
      <c r="R216" s="39" t="s">
        <v>29</v>
      </c>
      <c r="S216" s="40">
        <f t="shared" si="59"/>
        <v>0</v>
      </c>
      <c r="T216" s="41">
        <f t="shared" si="55"/>
        <v>0</v>
      </c>
      <c r="U216" s="42" t="str">
        <f t="shared" si="56"/>
        <v>-</v>
      </c>
      <c r="V216" s="34" t="s">
        <v>29</v>
      </c>
      <c r="X216" s="43"/>
    </row>
    <row r="217" spans="1:24" ht="39" customHeight="1" x14ac:dyDescent="0.25">
      <c r="A217" s="35" t="s">
        <v>158</v>
      </c>
      <c r="B217" s="33" t="s">
        <v>159</v>
      </c>
      <c r="C217" s="36" t="s">
        <v>28</v>
      </c>
      <c r="D217" s="38">
        <v>0</v>
      </c>
      <c r="E217" s="38">
        <v>0</v>
      </c>
      <c r="F217" s="38" t="s">
        <v>29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8">
        <v>0</v>
      </c>
      <c r="O217" s="38">
        <v>0</v>
      </c>
      <c r="P217" s="38">
        <v>0</v>
      </c>
      <c r="Q217" s="38">
        <v>0</v>
      </c>
      <c r="R217" s="39" t="s">
        <v>29</v>
      </c>
      <c r="S217" s="40">
        <f t="shared" si="59"/>
        <v>0</v>
      </c>
      <c r="T217" s="41">
        <f t="shared" si="55"/>
        <v>0</v>
      </c>
      <c r="U217" s="42" t="str">
        <f t="shared" si="56"/>
        <v>-</v>
      </c>
      <c r="V217" s="34" t="s">
        <v>29</v>
      </c>
      <c r="X217" s="43"/>
    </row>
    <row r="218" spans="1:24" ht="39" customHeight="1" x14ac:dyDescent="0.25">
      <c r="A218" s="35" t="s">
        <v>160</v>
      </c>
      <c r="B218" s="33" t="s">
        <v>154</v>
      </c>
      <c r="C218" s="36" t="s">
        <v>28</v>
      </c>
      <c r="D218" s="38">
        <v>0</v>
      </c>
      <c r="E218" s="38">
        <v>0</v>
      </c>
      <c r="F218" s="38" t="s">
        <v>29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>
        <v>0</v>
      </c>
      <c r="O218" s="38">
        <v>0</v>
      </c>
      <c r="P218" s="38">
        <v>0</v>
      </c>
      <c r="Q218" s="38">
        <v>0</v>
      </c>
      <c r="R218" s="39" t="s">
        <v>29</v>
      </c>
      <c r="S218" s="40">
        <f t="shared" si="59"/>
        <v>0</v>
      </c>
      <c r="T218" s="41">
        <f t="shared" si="55"/>
        <v>0</v>
      </c>
      <c r="U218" s="42" t="str">
        <f t="shared" si="56"/>
        <v>-</v>
      </c>
      <c r="V218" s="34" t="s">
        <v>29</v>
      </c>
      <c r="X218" s="43"/>
    </row>
    <row r="219" spans="1:24" ht="39" customHeight="1" x14ac:dyDescent="0.25">
      <c r="A219" s="35" t="s">
        <v>161</v>
      </c>
      <c r="B219" s="33" t="s">
        <v>162</v>
      </c>
      <c r="C219" s="36" t="s">
        <v>28</v>
      </c>
      <c r="D219" s="38">
        <v>0</v>
      </c>
      <c r="E219" s="38">
        <v>0</v>
      </c>
      <c r="F219" s="38" t="s">
        <v>29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0</v>
      </c>
      <c r="Q219" s="38">
        <v>0</v>
      </c>
      <c r="R219" s="39" t="s">
        <v>29</v>
      </c>
      <c r="S219" s="40">
        <f t="shared" si="59"/>
        <v>0</v>
      </c>
      <c r="T219" s="41">
        <f t="shared" si="55"/>
        <v>0</v>
      </c>
      <c r="U219" s="42" t="str">
        <f t="shared" si="56"/>
        <v>-</v>
      </c>
      <c r="V219" s="34" t="s">
        <v>29</v>
      </c>
      <c r="X219" s="43"/>
    </row>
    <row r="220" spans="1:24" ht="39" customHeight="1" x14ac:dyDescent="0.25">
      <c r="A220" s="35" t="s">
        <v>163</v>
      </c>
      <c r="B220" s="33" t="s">
        <v>164</v>
      </c>
      <c r="C220" s="36" t="s">
        <v>28</v>
      </c>
      <c r="D220" s="38">
        <v>0</v>
      </c>
      <c r="E220" s="38">
        <v>0</v>
      </c>
      <c r="F220" s="38" t="s">
        <v>29</v>
      </c>
      <c r="G220" s="38">
        <v>0</v>
      </c>
      <c r="H220" s="38">
        <v>0</v>
      </c>
      <c r="I220" s="38">
        <v>0</v>
      </c>
      <c r="J220" s="38">
        <v>0</v>
      </c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8">
        <v>0</v>
      </c>
      <c r="Q220" s="38">
        <v>0</v>
      </c>
      <c r="R220" s="39" t="s">
        <v>29</v>
      </c>
      <c r="S220" s="40">
        <f t="shared" si="59"/>
        <v>0</v>
      </c>
      <c r="T220" s="41">
        <f t="shared" si="55"/>
        <v>0</v>
      </c>
      <c r="U220" s="42" t="str">
        <f t="shared" si="56"/>
        <v>-</v>
      </c>
      <c r="V220" s="34" t="s">
        <v>29</v>
      </c>
      <c r="X220" s="43"/>
    </row>
    <row r="221" spans="1:24" ht="39" customHeight="1" x14ac:dyDescent="0.25">
      <c r="A221" s="35" t="s">
        <v>165</v>
      </c>
      <c r="B221" s="33" t="s">
        <v>166</v>
      </c>
      <c r="C221" s="36" t="s">
        <v>28</v>
      </c>
      <c r="D221" s="38">
        <v>0</v>
      </c>
      <c r="E221" s="38">
        <v>0</v>
      </c>
      <c r="F221" s="38" t="s">
        <v>29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>
        <v>0</v>
      </c>
      <c r="O221" s="38">
        <v>0</v>
      </c>
      <c r="P221" s="38">
        <v>0</v>
      </c>
      <c r="Q221" s="38">
        <v>0</v>
      </c>
      <c r="R221" s="39" t="s">
        <v>29</v>
      </c>
      <c r="S221" s="40">
        <f t="shared" si="59"/>
        <v>0</v>
      </c>
      <c r="T221" s="41">
        <f t="shared" si="55"/>
        <v>0</v>
      </c>
      <c r="U221" s="42" t="str">
        <f t="shared" si="56"/>
        <v>-</v>
      </c>
      <c r="V221" s="34" t="s">
        <v>29</v>
      </c>
      <c r="X221" s="43"/>
    </row>
    <row r="222" spans="1:24" ht="39" customHeight="1" x14ac:dyDescent="0.25">
      <c r="A222" s="35" t="s">
        <v>167</v>
      </c>
      <c r="B222" s="33" t="s">
        <v>168</v>
      </c>
      <c r="C222" s="36" t="s">
        <v>28</v>
      </c>
      <c r="D222" s="38">
        <v>0</v>
      </c>
      <c r="E222" s="38">
        <v>0</v>
      </c>
      <c r="F222" s="38" t="s">
        <v>29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0</v>
      </c>
      <c r="P222" s="38">
        <v>0</v>
      </c>
      <c r="Q222" s="38">
        <v>0</v>
      </c>
      <c r="R222" s="39" t="s">
        <v>29</v>
      </c>
      <c r="S222" s="40">
        <f t="shared" si="59"/>
        <v>0</v>
      </c>
      <c r="T222" s="41">
        <f t="shared" si="55"/>
        <v>0</v>
      </c>
      <c r="U222" s="42" t="str">
        <f t="shared" si="56"/>
        <v>-</v>
      </c>
      <c r="V222" s="34" t="s">
        <v>29</v>
      </c>
      <c r="X222" s="43"/>
    </row>
    <row r="223" spans="1:24" ht="39" customHeight="1" x14ac:dyDescent="0.25">
      <c r="A223" s="35" t="s">
        <v>169</v>
      </c>
      <c r="B223" s="33" t="s">
        <v>170</v>
      </c>
      <c r="C223" s="36" t="s">
        <v>28</v>
      </c>
      <c r="D223" s="38">
        <v>0</v>
      </c>
      <c r="E223" s="38">
        <v>0</v>
      </c>
      <c r="F223" s="38" t="s">
        <v>29</v>
      </c>
      <c r="G223" s="38">
        <v>0</v>
      </c>
      <c r="H223" s="38">
        <v>0</v>
      </c>
      <c r="I223" s="38">
        <v>0</v>
      </c>
      <c r="J223" s="38">
        <v>0</v>
      </c>
      <c r="K223" s="38">
        <v>0</v>
      </c>
      <c r="L223" s="38">
        <v>0</v>
      </c>
      <c r="M223" s="38">
        <v>0</v>
      </c>
      <c r="N223" s="38">
        <v>0</v>
      </c>
      <c r="O223" s="38">
        <v>0</v>
      </c>
      <c r="P223" s="38">
        <v>0</v>
      </c>
      <c r="Q223" s="38">
        <v>0</v>
      </c>
      <c r="R223" s="39" t="s">
        <v>29</v>
      </c>
      <c r="S223" s="40">
        <f t="shared" si="59"/>
        <v>0</v>
      </c>
      <c r="T223" s="41">
        <f t="shared" si="55"/>
        <v>0</v>
      </c>
      <c r="U223" s="42" t="str">
        <f t="shared" si="56"/>
        <v>-</v>
      </c>
      <c r="V223" s="34" t="s">
        <v>29</v>
      </c>
      <c r="X223" s="43"/>
    </row>
    <row r="224" spans="1:24" ht="39" customHeight="1" x14ac:dyDescent="0.25">
      <c r="A224" s="35" t="s">
        <v>171</v>
      </c>
      <c r="B224" s="33" t="s">
        <v>172</v>
      </c>
      <c r="C224" s="36" t="s">
        <v>28</v>
      </c>
      <c r="D224" s="38">
        <v>0</v>
      </c>
      <c r="E224" s="38">
        <v>0</v>
      </c>
      <c r="F224" s="38" t="s">
        <v>29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8">
        <v>0</v>
      </c>
      <c r="O224" s="38">
        <v>0</v>
      </c>
      <c r="P224" s="38">
        <v>0</v>
      </c>
      <c r="Q224" s="38">
        <v>0</v>
      </c>
      <c r="R224" s="39" t="s">
        <v>29</v>
      </c>
      <c r="S224" s="40">
        <f t="shared" si="59"/>
        <v>0</v>
      </c>
      <c r="T224" s="41">
        <f t="shared" si="55"/>
        <v>0</v>
      </c>
      <c r="U224" s="42" t="str">
        <f t="shared" si="56"/>
        <v>-</v>
      </c>
      <c r="V224" s="34" t="s">
        <v>29</v>
      </c>
      <c r="X224" s="43"/>
    </row>
    <row r="225" spans="1:24" ht="39" customHeight="1" x14ac:dyDescent="0.25">
      <c r="A225" s="35" t="s">
        <v>173</v>
      </c>
      <c r="B225" s="33" t="s">
        <v>174</v>
      </c>
      <c r="C225" s="36" t="s">
        <v>28</v>
      </c>
      <c r="D225" s="38">
        <v>0</v>
      </c>
      <c r="E225" s="38">
        <v>0</v>
      </c>
      <c r="F225" s="38" t="s">
        <v>29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>
        <v>0</v>
      </c>
      <c r="O225" s="38">
        <v>0</v>
      </c>
      <c r="P225" s="38">
        <v>0</v>
      </c>
      <c r="Q225" s="38">
        <v>0</v>
      </c>
      <c r="R225" s="39" t="s">
        <v>29</v>
      </c>
      <c r="S225" s="40">
        <f t="shared" si="59"/>
        <v>0</v>
      </c>
      <c r="T225" s="41">
        <f t="shared" si="55"/>
        <v>0</v>
      </c>
      <c r="U225" s="42" t="str">
        <f t="shared" si="56"/>
        <v>-</v>
      </c>
      <c r="V225" s="34" t="s">
        <v>29</v>
      </c>
      <c r="X225" s="43"/>
    </row>
    <row r="226" spans="1:24" ht="39" customHeight="1" x14ac:dyDescent="0.25">
      <c r="A226" s="35" t="s">
        <v>175</v>
      </c>
      <c r="B226" s="33" t="s">
        <v>176</v>
      </c>
      <c r="C226" s="36" t="s">
        <v>28</v>
      </c>
      <c r="D226" s="38">
        <v>0</v>
      </c>
      <c r="E226" s="38">
        <v>0</v>
      </c>
      <c r="F226" s="38" t="s">
        <v>29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38">
        <v>0</v>
      </c>
      <c r="N226" s="38">
        <v>0</v>
      </c>
      <c r="O226" s="38">
        <v>0</v>
      </c>
      <c r="P226" s="38">
        <v>0</v>
      </c>
      <c r="Q226" s="38">
        <v>0</v>
      </c>
      <c r="R226" s="39" t="s">
        <v>29</v>
      </c>
      <c r="S226" s="40">
        <f t="shared" si="59"/>
        <v>0</v>
      </c>
      <c r="T226" s="41">
        <f t="shared" si="55"/>
        <v>0</v>
      </c>
      <c r="U226" s="42" t="str">
        <f t="shared" si="56"/>
        <v>-</v>
      </c>
      <c r="V226" s="34" t="s">
        <v>29</v>
      </c>
      <c r="X226" s="43"/>
    </row>
    <row r="227" spans="1:24" ht="39" customHeight="1" x14ac:dyDescent="0.25">
      <c r="A227" s="35" t="s">
        <v>177</v>
      </c>
      <c r="B227" s="33" t="s">
        <v>178</v>
      </c>
      <c r="C227" s="36" t="s">
        <v>28</v>
      </c>
      <c r="D227" s="38">
        <v>0</v>
      </c>
      <c r="E227" s="38">
        <v>0</v>
      </c>
      <c r="F227" s="38" t="s">
        <v>29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38">
        <v>0</v>
      </c>
      <c r="P227" s="38">
        <v>0</v>
      </c>
      <c r="Q227" s="38">
        <v>0</v>
      </c>
      <c r="R227" s="39" t="s">
        <v>29</v>
      </c>
      <c r="S227" s="40">
        <f t="shared" si="59"/>
        <v>0</v>
      </c>
      <c r="T227" s="41">
        <f t="shared" si="55"/>
        <v>0</v>
      </c>
      <c r="U227" s="42" t="str">
        <f t="shared" si="56"/>
        <v>-</v>
      </c>
      <c r="V227" s="34" t="s">
        <v>29</v>
      </c>
      <c r="X227" s="43"/>
    </row>
    <row r="228" spans="1:24" ht="39" customHeight="1" x14ac:dyDescent="0.25">
      <c r="A228" s="35" t="s">
        <v>179</v>
      </c>
      <c r="B228" s="33" t="s">
        <v>180</v>
      </c>
      <c r="C228" s="36" t="s">
        <v>28</v>
      </c>
      <c r="D228" s="38">
        <v>0</v>
      </c>
      <c r="E228" s="38">
        <v>0</v>
      </c>
      <c r="F228" s="38" t="s">
        <v>29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8">
        <v>0</v>
      </c>
      <c r="Q228" s="38">
        <v>0</v>
      </c>
      <c r="R228" s="39" t="s">
        <v>29</v>
      </c>
      <c r="S228" s="40">
        <f t="shared" si="59"/>
        <v>0</v>
      </c>
      <c r="T228" s="41">
        <f t="shared" si="55"/>
        <v>0</v>
      </c>
      <c r="U228" s="42" t="str">
        <f t="shared" si="56"/>
        <v>-</v>
      </c>
      <c r="V228" s="34" t="s">
        <v>29</v>
      </c>
      <c r="X228" s="43"/>
    </row>
    <row r="229" spans="1:24" ht="39" customHeight="1" x14ac:dyDescent="0.25">
      <c r="A229" s="35" t="s">
        <v>181</v>
      </c>
      <c r="B229" s="33" t="s">
        <v>182</v>
      </c>
      <c r="C229" s="36" t="s">
        <v>28</v>
      </c>
      <c r="D229" s="38">
        <v>0</v>
      </c>
      <c r="E229" s="38">
        <v>0</v>
      </c>
      <c r="F229" s="38" t="s">
        <v>29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  <c r="O229" s="38">
        <v>0</v>
      </c>
      <c r="P229" s="38">
        <v>0</v>
      </c>
      <c r="Q229" s="38">
        <v>0</v>
      </c>
      <c r="R229" s="39" t="s">
        <v>29</v>
      </c>
      <c r="S229" s="40">
        <f t="shared" si="59"/>
        <v>0</v>
      </c>
      <c r="T229" s="41">
        <f t="shared" si="55"/>
        <v>0</v>
      </c>
      <c r="U229" s="42" t="str">
        <f t="shared" si="56"/>
        <v>-</v>
      </c>
      <c r="V229" s="34" t="s">
        <v>29</v>
      </c>
      <c r="X229" s="43"/>
    </row>
    <row r="230" spans="1:24" ht="39" customHeight="1" x14ac:dyDescent="0.25">
      <c r="A230" s="35" t="s">
        <v>183</v>
      </c>
      <c r="B230" s="33" t="s">
        <v>129</v>
      </c>
      <c r="C230" s="36" t="s">
        <v>28</v>
      </c>
      <c r="D230" s="38">
        <v>0</v>
      </c>
      <c r="E230" s="38">
        <v>0</v>
      </c>
      <c r="F230" s="38" t="s">
        <v>29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>
        <v>0</v>
      </c>
      <c r="O230" s="38">
        <v>0</v>
      </c>
      <c r="P230" s="38">
        <v>0</v>
      </c>
      <c r="Q230" s="38">
        <v>0</v>
      </c>
      <c r="R230" s="39" t="s">
        <v>29</v>
      </c>
      <c r="S230" s="40">
        <f t="shared" si="59"/>
        <v>0</v>
      </c>
      <c r="T230" s="41">
        <f t="shared" si="55"/>
        <v>0</v>
      </c>
      <c r="U230" s="42" t="str">
        <f t="shared" si="56"/>
        <v>-</v>
      </c>
      <c r="V230" s="34" t="s">
        <v>29</v>
      </c>
      <c r="X230" s="43"/>
    </row>
    <row r="231" spans="1:24" ht="39" customHeight="1" x14ac:dyDescent="0.25">
      <c r="A231" s="35" t="s">
        <v>184</v>
      </c>
      <c r="B231" s="33" t="s">
        <v>185</v>
      </c>
      <c r="C231" s="36" t="s">
        <v>28</v>
      </c>
      <c r="D231" s="38">
        <v>0</v>
      </c>
      <c r="E231" s="38">
        <v>0</v>
      </c>
      <c r="F231" s="38" t="s">
        <v>29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  <c r="O231" s="38">
        <v>0</v>
      </c>
      <c r="P231" s="38">
        <v>0</v>
      </c>
      <c r="Q231" s="38">
        <v>0</v>
      </c>
      <c r="R231" s="39" t="s">
        <v>29</v>
      </c>
      <c r="S231" s="40">
        <f t="shared" si="59"/>
        <v>0</v>
      </c>
      <c r="T231" s="41">
        <f t="shared" si="55"/>
        <v>0</v>
      </c>
      <c r="U231" s="42" t="str">
        <f t="shared" si="56"/>
        <v>-</v>
      </c>
      <c r="V231" s="34" t="s">
        <v>29</v>
      </c>
      <c r="X231" s="43"/>
    </row>
    <row r="232" spans="1:24" ht="39" customHeight="1" x14ac:dyDescent="0.25">
      <c r="A232" s="35" t="s">
        <v>186</v>
      </c>
      <c r="B232" s="33" t="s">
        <v>187</v>
      </c>
      <c r="C232" s="36" t="s">
        <v>28</v>
      </c>
      <c r="D232" s="38">
        <v>0</v>
      </c>
      <c r="E232" s="38">
        <v>0</v>
      </c>
      <c r="F232" s="38" t="s">
        <v>29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9" t="s">
        <v>29</v>
      </c>
      <c r="S232" s="40">
        <f t="shared" si="59"/>
        <v>0</v>
      </c>
      <c r="T232" s="41">
        <f t="shared" si="55"/>
        <v>0</v>
      </c>
      <c r="U232" s="42" t="str">
        <f t="shared" si="56"/>
        <v>-</v>
      </c>
      <c r="V232" s="34" t="s">
        <v>29</v>
      </c>
      <c r="X232" s="43"/>
    </row>
    <row r="233" spans="1:24" ht="39" customHeight="1" x14ac:dyDescent="0.25">
      <c r="A233" s="35" t="s">
        <v>188</v>
      </c>
      <c r="B233" s="33" t="s">
        <v>189</v>
      </c>
      <c r="C233" s="36" t="s">
        <v>28</v>
      </c>
      <c r="D233" s="38">
        <v>0</v>
      </c>
      <c r="E233" s="38">
        <v>0</v>
      </c>
      <c r="F233" s="38" t="s">
        <v>29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9" t="s">
        <v>29</v>
      </c>
      <c r="S233" s="40">
        <f t="shared" si="59"/>
        <v>0</v>
      </c>
      <c r="T233" s="41">
        <f t="shared" si="55"/>
        <v>0</v>
      </c>
      <c r="U233" s="42" t="str">
        <f t="shared" si="56"/>
        <v>-</v>
      </c>
      <c r="V233" s="34" t="s">
        <v>29</v>
      </c>
      <c r="X233" s="43"/>
    </row>
    <row r="234" spans="1:24" ht="39" customHeight="1" x14ac:dyDescent="0.25">
      <c r="A234" s="35" t="s">
        <v>190</v>
      </c>
      <c r="B234" s="33" t="s">
        <v>191</v>
      </c>
      <c r="C234" s="36" t="s">
        <v>28</v>
      </c>
      <c r="D234" s="38">
        <v>0</v>
      </c>
      <c r="E234" s="38">
        <v>0</v>
      </c>
      <c r="F234" s="38" t="s">
        <v>29</v>
      </c>
      <c r="G234" s="38">
        <v>0</v>
      </c>
      <c r="H234" s="38">
        <v>0</v>
      </c>
      <c r="I234" s="38">
        <v>0</v>
      </c>
      <c r="J234" s="38">
        <v>0</v>
      </c>
      <c r="K234" s="38">
        <v>0</v>
      </c>
      <c r="L234" s="38">
        <v>0</v>
      </c>
      <c r="M234" s="38">
        <v>0</v>
      </c>
      <c r="N234" s="38">
        <v>0</v>
      </c>
      <c r="O234" s="38">
        <v>0</v>
      </c>
      <c r="P234" s="38">
        <v>0</v>
      </c>
      <c r="Q234" s="38">
        <v>0</v>
      </c>
      <c r="R234" s="39" t="s">
        <v>29</v>
      </c>
      <c r="S234" s="40">
        <f t="shared" si="59"/>
        <v>0</v>
      </c>
      <c r="T234" s="41">
        <f t="shared" si="55"/>
        <v>0</v>
      </c>
      <c r="U234" s="42" t="str">
        <f t="shared" si="56"/>
        <v>-</v>
      </c>
      <c r="V234" s="34" t="s">
        <v>29</v>
      </c>
      <c r="X234" s="43"/>
    </row>
    <row r="235" spans="1:24" ht="39" customHeight="1" x14ac:dyDescent="0.25">
      <c r="A235" s="35" t="s">
        <v>192</v>
      </c>
      <c r="B235" s="33" t="s">
        <v>131</v>
      </c>
      <c r="C235" s="36" t="s">
        <v>28</v>
      </c>
      <c r="D235" s="38">
        <v>0</v>
      </c>
      <c r="E235" s="38">
        <v>0</v>
      </c>
      <c r="F235" s="38" t="s">
        <v>29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9" t="s">
        <v>29</v>
      </c>
      <c r="S235" s="40">
        <f t="shared" si="59"/>
        <v>0</v>
      </c>
      <c r="T235" s="41">
        <f t="shared" si="55"/>
        <v>0</v>
      </c>
      <c r="U235" s="42" t="str">
        <f t="shared" si="56"/>
        <v>-</v>
      </c>
      <c r="V235" s="34" t="s">
        <v>29</v>
      </c>
      <c r="X235" s="43"/>
    </row>
    <row r="236" spans="1:24" ht="39" customHeight="1" x14ac:dyDescent="0.25">
      <c r="A236" s="35" t="s">
        <v>193</v>
      </c>
      <c r="B236" s="33" t="s">
        <v>194</v>
      </c>
      <c r="C236" s="36" t="s">
        <v>28</v>
      </c>
      <c r="D236" s="38">
        <v>0</v>
      </c>
      <c r="E236" s="38">
        <v>0</v>
      </c>
      <c r="F236" s="38" t="s">
        <v>29</v>
      </c>
      <c r="G236" s="38">
        <v>0</v>
      </c>
      <c r="H236" s="38">
        <v>0</v>
      </c>
      <c r="I236" s="38">
        <v>0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8">
        <v>0</v>
      </c>
      <c r="Q236" s="38">
        <v>0</v>
      </c>
      <c r="R236" s="39" t="s">
        <v>29</v>
      </c>
      <c r="S236" s="40">
        <f t="shared" si="59"/>
        <v>0</v>
      </c>
      <c r="T236" s="41">
        <f t="shared" si="55"/>
        <v>0</v>
      </c>
      <c r="U236" s="42" t="str">
        <f t="shared" si="56"/>
        <v>-</v>
      </c>
      <c r="V236" s="34" t="s">
        <v>29</v>
      </c>
      <c r="X236" s="43"/>
    </row>
    <row r="237" spans="1:24" ht="39" customHeight="1" x14ac:dyDescent="0.25">
      <c r="A237" s="35" t="s">
        <v>195</v>
      </c>
      <c r="B237" s="33" t="s">
        <v>196</v>
      </c>
      <c r="C237" s="36" t="s">
        <v>28</v>
      </c>
      <c r="D237" s="38">
        <v>0</v>
      </c>
      <c r="E237" s="38">
        <v>0</v>
      </c>
      <c r="F237" s="38" t="s">
        <v>29</v>
      </c>
      <c r="G237" s="38">
        <v>0</v>
      </c>
      <c r="H237" s="38">
        <v>0</v>
      </c>
      <c r="I237" s="38">
        <v>0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  <c r="O237" s="38">
        <v>0</v>
      </c>
      <c r="P237" s="38">
        <v>0</v>
      </c>
      <c r="Q237" s="38">
        <v>0</v>
      </c>
      <c r="R237" s="39" t="s">
        <v>29</v>
      </c>
      <c r="S237" s="40">
        <f t="shared" si="59"/>
        <v>0</v>
      </c>
      <c r="T237" s="41">
        <f t="shared" si="55"/>
        <v>0</v>
      </c>
      <c r="U237" s="42" t="str">
        <f t="shared" si="56"/>
        <v>-</v>
      </c>
      <c r="V237" s="34" t="s">
        <v>29</v>
      </c>
      <c r="X237" s="43"/>
    </row>
    <row r="238" spans="1:24" ht="39" customHeight="1" x14ac:dyDescent="0.25">
      <c r="A238" s="35" t="s">
        <v>197</v>
      </c>
      <c r="B238" s="33" t="s">
        <v>198</v>
      </c>
      <c r="C238" s="36" t="s">
        <v>28</v>
      </c>
      <c r="D238" s="38">
        <v>0</v>
      </c>
      <c r="E238" s="38">
        <v>0</v>
      </c>
      <c r="F238" s="38" t="s">
        <v>29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8">
        <v>0</v>
      </c>
      <c r="O238" s="38">
        <v>0</v>
      </c>
      <c r="P238" s="38">
        <v>0</v>
      </c>
      <c r="Q238" s="38">
        <v>0</v>
      </c>
      <c r="R238" s="39" t="s">
        <v>29</v>
      </c>
      <c r="S238" s="40">
        <f t="shared" si="59"/>
        <v>0</v>
      </c>
      <c r="T238" s="41">
        <f t="shared" si="55"/>
        <v>0</v>
      </c>
      <c r="U238" s="42" t="str">
        <f t="shared" si="56"/>
        <v>-</v>
      </c>
      <c r="V238" s="34" t="s">
        <v>29</v>
      </c>
      <c r="X238" s="43"/>
    </row>
    <row r="239" spans="1:24" ht="39" customHeight="1" x14ac:dyDescent="0.25">
      <c r="A239" s="35" t="s">
        <v>199</v>
      </c>
      <c r="B239" s="33" t="s">
        <v>200</v>
      </c>
      <c r="C239" s="36" t="s">
        <v>28</v>
      </c>
      <c r="D239" s="38">
        <v>0</v>
      </c>
      <c r="E239" s="38">
        <v>0</v>
      </c>
      <c r="F239" s="38" t="s">
        <v>29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0</v>
      </c>
      <c r="M239" s="38">
        <v>0</v>
      </c>
      <c r="N239" s="38">
        <v>0</v>
      </c>
      <c r="O239" s="38">
        <v>0</v>
      </c>
      <c r="P239" s="38">
        <v>0</v>
      </c>
      <c r="Q239" s="38">
        <v>0</v>
      </c>
      <c r="R239" s="39" t="s">
        <v>29</v>
      </c>
      <c r="S239" s="40">
        <f t="shared" si="59"/>
        <v>0</v>
      </c>
      <c r="T239" s="41">
        <f t="shared" si="55"/>
        <v>0</v>
      </c>
      <c r="U239" s="42" t="str">
        <f t="shared" si="56"/>
        <v>-</v>
      </c>
      <c r="V239" s="34" t="s">
        <v>29</v>
      </c>
      <c r="X239" s="43"/>
    </row>
    <row r="240" spans="1:24" ht="39" customHeight="1" x14ac:dyDescent="0.25">
      <c r="A240" s="35" t="s">
        <v>201</v>
      </c>
      <c r="B240" s="33" t="s">
        <v>196</v>
      </c>
      <c r="C240" s="36" t="s">
        <v>28</v>
      </c>
      <c r="D240" s="38">
        <v>0</v>
      </c>
      <c r="E240" s="38">
        <v>0</v>
      </c>
      <c r="F240" s="38" t="s">
        <v>29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>
        <v>0</v>
      </c>
      <c r="O240" s="38">
        <v>0</v>
      </c>
      <c r="P240" s="38">
        <v>0</v>
      </c>
      <c r="Q240" s="38">
        <v>0</v>
      </c>
      <c r="R240" s="39" t="s">
        <v>29</v>
      </c>
      <c r="S240" s="40">
        <f t="shared" si="59"/>
        <v>0</v>
      </c>
      <c r="T240" s="41">
        <f t="shared" si="55"/>
        <v>0</v>
      </c>
      <c r="U240" s="42" t="str">
        <f t="shared" si="56"/>
        <v>-</v>
      </c>
      <c r="V240" s="34" t="s">
        <v>29</v>
      </c>
      <c r="X240" s="43"/>
    </row>
    <row r="241" spans="1:24" ht="39" customHeight="1" x14ac:dyDescent="0.25">
      <c r="A241" s="35" t="s">
        <v>202</v>
      </c>
      <c r="B241" s="33" t="s">
        <v>198</v>
      </c>
      <c r="C241" s="36" t="s">
        <v>28</v>
      </c>
      <c r="D241" s="38">
        <v>0</v>
      </c>
      <c r="E241" s="38">
        <v>0</v>
      </c>
      <c r="F241" s="38" t="s">
        <v>29</v>
      </c>
      <c r="G241" s="38">
        <v>0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  <c r="O241" s="38">
        <v>0</v>
      </c>
      <c r="P241" s="38">
        <v>0</v>
      </c>
      <c r="Q241" s="38">
        <v>0</v>
      </c>
      <c r="R241" s="39" t="s">
        <v>29</v>
      </c>
      <c r="S241" s="40">
        <f t="shared" si="59"/>
        <v>0</v>
      </c>
      <c r="T241" s="41">
        <f t="shared" si="55"/>
        <v>0</v>
      </c>
      <c r="U241" s="42" t="str">
        <f t="shared" si="56"/>
        <v>-</v>
      </c>
      <c r="V241" s="34" t="s">
        <v>29</v>
      </c>
      <c r="X241" s="43"/>
    </row>
    <row r="242" spans="1:24" ht="39" customHeight="1" x14ac:dyDescent="0.25">
      <c r="A242" s="35" t="s">
        <v>203</v>
      </c>
      <c r="B242" s="33" t="s">
        <v>200</v>
      </c>
      <c r="C242" s="36" t="s">
        <v>28</v>
      </c>
      <c r="D242" s="38">
        <v>0</v>
      </c>
      <c r="E242" s="38">
        <v>0</v>
      </c>
      <c r="F242" s="38" t="s">
        <v>29</v>
      </c>
      <c r="G242" s="38">
        <v>0</v>
      </c>
      <c r="H242" s="38">
        <v>0</v>
      </c>
      <c r="I242" s="38">
        <v>0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8">
        <v>0</v>
      </c>
      <c r="Q242" s="38">
        <v>0</v>
      </c>
      <c r="R242" s="39" t="s">
        <v>29</v>
      </c>
      <c r="S242" s="40">
        <f t="shared" si="59"/>
        <v>0</v>
      </c>
      <c r="T242" s="41">
        <f t="shared" si="55"/>
        <v>0</v>
      </c>
      <c r="U242" s="42" t="str">
        <f t="shared" si="56"/>
        <v>-</v>
      </c>
      <c r="V242" s="34" t="s">
        <v>29</v>
      </c>
      <c r="X242" s="43"/>
    </row>
    <row r="243" spans="1:24" ht="39" customHeight="1" x14ac:dyDescent="0.25">
      <c r="A243" s="35" t="s">
        <v>204</v>
      </c>
      <c r="B243" s="33" t="s">
        <v>205</v>
      </c>
      <c r="C243" s="36" t="s">
        <v>28</v>
      </c>
      <c r="D243" s="38">
        <v>0</v>
      </c>
      <c r="E243" s="38">
        <v>0</v>
      </c>
      <c r="F243" s="38" t="s">
        <v>29</v>
      </c>
      <c r="G243" s="38">
        <v>0</v>
      </c>
      <c r="H243" s="38">
        <v>0</v>
      </c>
      <c r="I243" s="38">
        <v>0</v>
      </c>
      <c r="J243" s="38">
        <v>0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8">
        <v>0</v>
      </c>
      <c r="Q243" s="38">
        <v>0</v>
      </c>
      <c r="R243" s="39" t="s">
        <v>29</v>
      </c>
      <c r="S243" s="40">
        <f t="shared" si="59"/>
        <v>0</v>
      </c>
      <c r="T243" s="41">
        <f t="shared" si="55"/>
        <v>0</v>
      </c>
      <c r="U243" s="42" t="str">
        <f t="shared" si="56"/>
        <v>-</v>
      </c>
      <c r="V243" s="34" t="s">
        <v>29</v>
      </c>
      <c r="X243" s="43"/>
    </row>
    <row r="244" spans="1:24" ht="39" customHeight="1" x14ac:dyDescent="0.25">
      <c r="A244" s="35" t="s">
        <v>206</v>
      </c>
      <c r="B244" s="33" t="s">
        <v>207</v>
      </c>
      <c r="C244" s="36" t="s">
        <v>28</v>
      </c>
      <c r="D244" s="38">
        <v>0</v>
      </c>
      <c r="E244" s="38">
        <v>0</v>
      </c>
      <c r="F244" s="38" t="s">
        <v>29</v>
      </c>
      <c r="G244" s="38">
        <v>0</v>
      </c>
      <c r="H244" s="38">
        <v>0</v>
      </c>
      <c r="I244" s="38">
        <v>0</v>
      </c>
      <c r="J244" s="38">
        <v>0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9" t="s">
        <v>29</v>
      </c>
      <c r="S244" s="40">
        <f t="shared" si="59"/>
        <v>0</v>
      </c>
      <c r="T244" s="41">
        <f t="shared" si="55"/>
        <v>0</v>
      </c>
      <c r="U244" s="42" t="str">
        <f t="shared" si="56"/>
        <v>-</v>
      </c>
      <c r="V244" s="34" t="s">
        <v>29</v>
      </c>
      <c r="X244" s="43"/>
    </row>
    <row r="245" spans="1:24" ht="39" customHeight="1" x14ac:dyDescent="0.25">
      <c r="A245" s="35" t="s">
        <v>208</v>
      </c>
      <c r="B245" s="33" t="s">
        <v>209</v>
      </c>
      <c r="C245" s="36" t="s">
        <v>28</v>
      </c>
      <c r="D245" s="38">
        <v>0</v>
      </c>
      <c r="E245" s="38">
        <v>0</v>
      </c>
      <c r="F245" s="38" t="s">
        <v>29</v>
      </c>
      <c r="G245" s="38">
        <v>0</v>
      </c>
      <c r="H245" s="38">
        <v>0</v>
      </c>
      <c r="I245" s="38">
        <v>0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9" t="s">
        <v>29</v>
      </c>
      <c r="S245" s="40">
        <f t="shared" si="59"/>
        <v>0</v>
      </c>
      <c r="T245" s="41">
        <f t="shared" si="55"/>
        <v>0</v>
      </c>
      <c r="U245" s="42" t="str">
        <f t="shared" si="56"/>
        <v>-</v>
      </c>
      <c r="V245" s="34" t="s">
        <v>29</v>
      </c>
      <c r="X245" s="43"/>
    </row>
    <row r="246" spans="1:24" ht="39" customHeight="1" x14ac:dyDescent="0.25">
      <c r="A246" s="35" t="s">
        <v>210</v>
      </c>
      <c r="B246" s="33" t="s">
        <v>211</v>
      </c>
      <c r="C246" s="36" t="s">
        <v>28</v>
      </c>
      <c r="D246" s="38">
        <v>0</v>
      </c>
      <c r="E246" s="38">
        <v>0</v>
      </c>
      <c r="F246" s="38" t="s">
        <v>29</v>
      </c>
      <c r="G246" s="38">
        <v>0</v>
      </c>
      <c r="H246" s="38">
        <v>0</v>
      </c>
      <c r="I246" s="38">
        <v>0</v>
      </c>
      <c r="J246" s="38">
        <v>0</v>
      </c>
      <c r="K246" s="38">
        <v>0</v>
      </c>
      <c r="L246" s="38">
        <v>0</v>
      </c>
      <c r="M246" s="38">
        <v>0</v>
      </c>
      <c r="N246" s="38">
        <v>0</v>
      </c>
      <c r="O246" s="38">
        <v>0</v>
      </c>
      <c r="P246" s="38">
        <v>0</v>
      </c>
      <c r="Q246" s="38">
        <v>0</v>
      </c>
      <c r="R246" s="39" t="s">
        <v>29</v>
      </c>
      <c r="S246" s="40">
        <f t="shared" si="59"/>
        <v>0</v>
      </c>
      <c r="T246" s="41">
        <f t="shared" si="55"/>
        <v>0</v>
      </c>
      <c r="U246" s="42" t="str">
        <f t="shared" si="56"/>
        <v>-</v>
      </c>
      <c r="V246" s="34" t="s">
        <v>29</v>
      </c>
      <c r="X246" s="43"/>
    </row>
    <row r="247" spans="1:24" ht="39" customHeight="1" x14ac:dyDescent="0.25">
      <c r="A247" s="35" t="s">
        <v>212</v>
      </c>
      <c r="B247" s="33" t="s">
        <v>213</v>
      </c>
      <c r="C247" s="36" t="s">
        <v>28</v>
      </c>
      <c r="D247" s="38">
        <v>0</v>
      </c>
      <c r="E247" s="38">
        <v>0</v>
      </c>
      <c r="F247" s="38" t="s">
        <v>29</v>
      </c>
      <c r="G247" s="38">
        <v>0</v>
      </c>
      <c r="H247" s="38">
        <v>0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0</v>
      </c>
      <c r="P247" s="38">
        <v>0</v>
      </c>
      <c r="Q247" s="38">
        <v>0</v>
      </c>
      <c r="R247" s="39" t="s">
        <v>29</v>
      </c>
      <c r="S247" s="40">
        <f t="shared" si="59"/>
        <v>0</v>
      </c>
      <c r="T247" s="41">
        <f t="shared" si="55"/>
        <v>0</v>
      </c>
      <c r="U247" s="42" t="str">
        <f t="shared" si="56"/>
        <v>-</v>
      </c>
      <c r="V247" s="34" t="s">
        <v>29</v>
      </c>
      <c r="X247" s="43"/>
    </row>
    <row r="248" spans="1:24" ht="39" customHeight="1" x14ac:dyDescent="0.25">
      <c r="A248" s="35" t="s">
        <v>214</v>
      </c>
      <c r="B248" s="33" t="s">
        <v>142</v>
      </c>
      <c r="C248" s="36" t="s">
        <v>28</v>
      </c>
      <c r="D248" s="38">
        <v>0</v>
      </c>
      <c r="E248" s="38">
        <v>0</v>
      </c>
      <c r="F248" s="38" t="s">
        <v>29</v>
      </c>
      <c r="G248" s="38">
        <v>0</v>
      </c>
      <c r="H248" s="38">
        <v>0</v>
      </c>
      <c r="I248" s="38">
        <v>0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0</v>
      </c>
      <c r="P248" s="38">
        <v>0</v>
      </c>
      <c r="Q248" s="38">
        <v>0</v>
      </c>
      <c r="R248" s="39" t="s">
        <v>29</v>
      </c>
      <c r="S248" s="40">
        <f t="shared" si="59"/>
        <v>0</v>
      </c>
      <c r="T248" s="41">
        <f t="shared" si="55"/>
        <v>0</v>
      </c>
      <c r="U248" s="42" t="str">
        <f t="shared" si="56"/>
        <v>-</v>
      </c>
      <c r="V248" s="34" t="s">
        <v>29</v>
      </c>
      <c r="X248" s="43"/>
    </row>
    <row r="249" spans="1:24" ht="39" customHeight="1" x14ac:dyDescent="0.25">
      <c r="A249" s="35" t="s">
        <v>215</v>
      </c>
      <c r="B249" s="33" t="s">
        <v>216</v>
      </c>
      <c r="C249" s="36" t="s">
        <v>28</v>
      </c>
      <c r="D249" s="38">
        <v>0</v>
      </c>
      <c r="E249" s="38">
        <v>0</v>
      </c>
      <c r="F249" s="38" t="s">
        <v>29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0</v>
      </c>
      <c r="P249" s="38">
        <v>0</v>
      </c>
      <c r="Q249" s="38">
        <v>0</v>
      </c>
      <c r="R249" s="39" t="s">
        <v>29</v>
      </c>
      <c r="S249" s="40">
        <f t="shared" si="59"/>
        <v>0</v>
      </c>
      <c r="T249" s="41">
        <f t="shared" si="55"/>
        <v>0</v>
      </c>
      <c r="U249" s="42" t="str">
        <f t="shared" si="56"/>
        <v>-</v>
      </c>
      <c r="V249" s="34" t="s">
        <v>29</v>
      </c>
      <c r="X249" s="43"/>
    </row>
    <row r="250" spans="1:24" ht="39" customHeight="1" x14ac:dyDescent="0.25">
      <c r="A250" s="35" t="s">
        <v>217</v>
      </c>
      <c r="B250" s="33" t="s">
        <v>218</v>
      </c>
      <c r="C250" s="36" t="s">
        <v>28</v>
      </c>
      <c r="D250" s="49">
        <f>D251+D257+D264+D271+D272</f>
        <v>0</v>
      </c>
      <c r="E250" s="49">
        <f>E251+E257+E264+E271+E272</f>
        <v>0</v>
      </c>
      <c r="F250" s="38" t="s">
        <v>29</v>
      </c>
      <c r="G250" s="49">
        <f t="shared" ref="G250:Q250" si="60">G251+G257+G264+G271+G272</f>
        <v>251.73672375233721</v>
      </c>
      <c r="H250" s="49">
        <f t="shared" si="60"/>
        <v>36.783824324963661</v>
      </c>
      <c r="I250" s="49">
        <f t="shared" si="60"/>
        <v>0</v>
      </c>
      <c r="J250" s="49">
        <f t="shared" si="60"/>
        <v>0</v>
      </c>
      <c r="K250" s="49">
        <f t="shared" si="60"/>
        <v>0</v>
      </c>
      <c r="L250" s="49">
        <f t="shared" si="60"/>
        <v>0</v>
      </c>
      <c r="M250" s="49">
        <f t="shared" si="60"/>
        <v>0</v>
      </c>
      <c r="N250" s="49">
        <f t="shared" si="60"/>
        <v>36.783824324963661</v>
      </c>
      <c r="O250" s="49">
        <f t="shared" si="60"/>
        <v>0</v>
      </c>
      <c r="P250" s="49">
        <f t="shared" si="60"/>
        <v>0</v>
      </c>
      <c r="Q250" s="49">
        <f t="shared" si="60"/>
        <v>0</v>
      </c>
      <c r="R250" s="39" t="s">
        <v>29</v>
      </c>
      <c r="S250" s="40">
        <f t="shared" si="59"/>
        <v>251.73672375233721</v>
      </c>
      <c r="T250" s="41">
        <f t="shared" si="55"/>
        <v>0</v>
      </c>
      <c r="U250" s="42" t="str">
        <f t="shared" si="56"/>
        <v>-</v>
      </c>
      <c r="V250" s="34" t="s">
        <v>29</v>
      </c>
      <c r="X250" s="43"/>
    </row>
    <row r="251" spans="1:24" ht="39" customHeight="1" x14ac:dyDescent="0.25">
      <c r="A251" s="35" t="s">
        <v>219</v>
      </c>
      <c r="B251" s="33" t="s">
        <v>220</v>
      </c>
      <c r="C251" s="36" t="s">
        <v>28</v>
      </c>
      <c r="D251" s="49">
        <v>0</v>
      </c>
      <c r="E251" s="49">
        <v>0</v>
      </c>
      <c r="F251" s="38" t="s">
        <v>29</v>
      </c>
      <c r="G251" s="49">
        <v>0</v>
      </c>
      <c r="H251" s="49">
        <v>0</v>
      </c>
      <c r="I251" s="49">
        <v>0</v>
      </c>
      <c r="J251" s="49">
        <v>0</v>
      </c>
      <c r="K251" s="49">
        <v>0</v>
      </c>
      <c r="L251" s="49">
        <v>0</v>
      </c>
      <c r="M251" s="49">
        <v>0</v>
      </c>
      <c r="N251" s="49">
        <v>0</v>
      </c>
      <c r="O251" s="49">
        <v>0</v>
      </c>
      <c r="P251" s="49">
        <v>0</v>
      </c>
      <c r="Q251" s="49">
        <v>0</v>
      </c>
      <c r="R251" s="39" t="s">
        <v>29</v>
      </c>
      <c r="S251" s="40">
        <f t="shared" si="59"/>
        <v>0</v>
      </c>
      <c r="T251" s="41">
        <f t="shared" si="55"/>
        <v>0</v>
      </c>
      <c r="U251" s="42" t="str">
        <f t="shared" si="56"/>
        <v>-</v>
      </c>
      <c r="V251" s="34" t="s">
        <v>29</v>
      </c>
      <c r="X251" s="43"/>
    </row>
    <row r="252" spans="1:24" ht="39" customHeight="1" x14ac:dyDescent="0.25">
      <c r="A252" s="35" t="s">
        <v>221</v>
      </c>
      <c r="B252" s="33" t="s">
        <v>222</v>
      </c>
      <c r="C252" s="36" t="s">
        <v>28</v>
      </c>
      <c r="D252" s="49">
        <v>0</v>
      </c>
      <c r="E252" s="49">
        <v>0</v>
      </c>
      <c r="F252" s="38" t="s">
        <v>29</v>
      </c>
      <c r="G252" s="49">
        <v>0</v>
      </c>
      <c r="H252" s="49">
        <v>0</v>
      </c>
      <c r="I252" s="49">
        <v>0</v>
      </c>
      <c r="J252" s="49">
        <v>0</v>
      </c>
      <c r="K252" s="49">
        <v>0</v>
      </c>
      <c r="L252" s="49">
        <v>0</v>
      </c>
      <c r="M252" s="49">
        <v>0</v>
      </c>
      <c r="N252" s="49">
        <v>0</v>
      </c>
      <c r="O252" s="49">
        <v>0</v>
      </c>
      <c r="P252" s="49">
        <v>0</v>
      </c>
      <c r="Q252" s="49">
        <v>0</v>
      </c>
      <c r="R252" s="39" t="s">
        <v>29</v>
      </c>
      <c r="S252" s="40">
        <f t="shared" si="59"/>
        <v>0</v>
      </c>
      <c r="T252" s="41">
        <f t="shared" si="55"/>
        <v>0</v>
      </c>
      <c r="U252" s="42" t="str">
        <f t="shared" si="56"/>
        <v>-</v>
      </c>
      <c r="V252" s="34" t="s">
        <v>29</v>
      </c>
      <c r="X252" s="43"/>
    </row>
    <row r="253" spans="1:24" ht="39" customHeight="1" x14ac:dyDescent="0.25">
      <c r="A253" s="35" t="s">
        <v>223</v>
      </c>
      <c r="B253" s="33" t="s">
        <v>224</v>
      </c>
      <c r="C253" s="36" t="s">
        <v>28</v>
      </c>
      <c r="D253" s="49">
        <v>0</v>
      </c>
      <c r="E253" s="49">
        <v>0</v>
      </c>
      <c r="F253" s="38" t="s">
        <v>29</v>
      </c>
      <c r="G253" s="49"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49">
        <v>0</v>
      </c>
      <c r="O253" s="49">
        <v>0</v>
      </c>
      <c r="P253" s="49">
        <v>0</v>
      </c>
      <c r="Q253" s="49">
        <v>0</v>
      </c>
      <c r="R253" s="39" t="s">
        <v>29</v>
      </c>
      <c r="S253" s="40">
        <f t="shared" si="59"/>
        <v>0</v>
      </c>
      <c r="T253" s="41">
        <f t="shared" si="55"/>
        <v>0</v>
      </c>
      <c r="U253" s="42" t="str">
        <f t="shared" si="56"/>
        <v>-</v>
      </c>
      <c r="V253" s="34" t="s">
        <v>29</v>
      </c>
      <c r="X253" s="43"/>
    </row>
    <row r="254" spans="1:24" ht="39" customHeight="1" x14ac:dyDescent="0.25">
      <c r="A254" s="35" t="s">
        <v>225</v>
      </c>
      <c r="B254" s="33" t="s">
        <v>129</v>
      </c>
      <c r="C254" s="36" t="s">
        <v>28</v>
      </c>
      <c r="D254" s="49">
        <v>0</v>
      </c>
      <c r="E254" s="49">
        <v>0</v>
      </c>
      <c r="F254" s="38" t="s">
        <v>29</v>
      </c>
      <c r="G254" s="49">
        <v>0</v>
      </c>
      <c r="H254" s="49">
        <v>0</v>
      </c>
      <c r="I254" s="49">
        <v>0</v>
      </c>
      <c r="J254" s="49">
        <v>0</v>
      </c>
      <c r="K254" s="49">
        <v>0</v>
      </c>
      <c r="L254" s="49">
        <v>0</v>
      </c>
      <c r="M254" s="49">
        <v>0</v>
      </c>
      <c r="N254" s="49">
        <v>0</v>
      </c>
      <c r="O254" s="49">
        <v>0</v>
      </c>
      <c r="P254" s="49">
        <v>0</v>
      </c>
      <c r="Q254" s="49">
        <v>0</v>
      </c>
      <c r="R254" s="39" t="s">
        <v>29</v>
      </c>
      <c r="S254" s="40">
        <f t="shared" si="59"/>
        <v>0</v>
      </c>
      <c r="T254" s="41">
        <f t="shared" ref="T254:T276" si="61">IF(H254="нд","нд",(K254+M254)-(J254+L254))</f>
        <v>0</v>
      </c>
      <c r="U254" s="42" t="str">
        <f t="shared" ref="U254:U276" si="62">IF(H254="нд","нд",IF((J254+L254)&gt;0,T254/(J254+L254),"-"))</f>
        <v>-</v>
      </c>
      <c r="V254" s="34" t="s">
        <v>29</v>
      </c>
      <c r="X254" s="43"/>
    </row>
    <row r="255" spans="1:24" ht="39" customHeight="1" x14ac:dyDescent="0.25">
      <c r="A255" s="35" t="s">
        <v>226</v>
      </c>
      <c r="B255" s="33" t="s">
        <v>227</v>
      </c>
      <c r="C255" s="36" t="s">
        <v>28</v>
      </c>
      <c r="D255" s="49">
        <v>0</v>
      </c>
      <c r="E255" s="49">
        <v>0</v>
      </c>
      <c r="F255" s="38" t="s">
        <v>29</v>
      </c>
      <c r="G255" s="49">
        <v>0</v>
      </c>
      <c r="H255" s="49">
        <v>0</v>
      </c>
      <c r="I255" s="49">
        <v>0</v>
      </c>
      <c r="J255" s="49"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v>0</v>
      </c>
      <c r="P255" s="49">
        <v>0</v>
      </c>
      <c r="Q255" s="49">
        <v>0</v>
      </c>
      <c r="R255" s="39" t="s">
        <v>29</v>
      </c>
      <c r="S255" s="40">
        <f t="shared" si="59"/>
        <v>0</v>
      </c>
      <c r="T255" s="41">
        <f t="shared" si="61"/>
        <v>0</v>
      </c>
      <c r="U255" s="42" t="str">
        <f t="shared" si="62"/>
        <v>-</v>
      </c>
      <c r="V255" s="34" t="s">
        <v>29</v>
      </c>
      <c r="X255" s="43"/>
    </row>
    <row r="256" spans="1:24" ht="39" customHeight="1" x14ac:dyDescent="0.25">
      <c r="A256" s="35" t="s">
        <v>228</v>
      </c>
      <c r="B256" s="33" t="s">
        <v>229</v>
      </c>
      <c r="C256" s="36" t="s">
        <v>28</v>
      </c>
      <c r="D256" s="49">
        <v>0</v>
      </c>
      <c r="E256" s="49">
        <v>0</v>
      </c>
      <c r="F256" s="38" t="s">
        <v>29</v>
      </c>
      <c r="G256" s="49">
        <v>0</v>
      </c>
      <c r="H256" s="49">
        <v>0</v>
      </c>
      <c r="I256" s="49">
        <v>0</v>
      </c>
      <c r="J256" s="49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49">
        <v>0</v>
      </c>
      <c r="R256" s="39" t="s">
        <v>29</v>
      </c>
      <c r="S256" s="40">
        <f t="shared" si="59"/>
        <v>0</v>
      </c>
      <c r="T256" s="41">
        <f t="shared" si="61"/>
        <v>0</v>
      </c>
      <c r="U256" s="42" t="str">
        <f t="shared" si="62"/>
        <v>-</v>
      </c>
      <c r="V256" s="34" t="s">
        <v>29</v>
      </c>
      <c r="X256" s="43"/>
    </row>
    <row r="257" spans="1:24" ht="39" customHeight="1" x14ac:dyDescent="0.25">
      <c r="A257" s="35" t="s">
        <v>230</v>
      </c>
      <c r="B257" s="33" t="s">
        <v>231</v>
      </c>
      <c r="C257" s="36" t="s">
        <v>28</v>
      </c>
      <c r="D257" s="49">
        <v>0</v>
      </c>
      <c r="E257" s="49">
        <v>0</v>
      </c>
      <c r="F257" s="38" t="s">
        <v>29</v>
      </c>
      <c r="G257" s="49"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0</v>
      </c>
      <c r="N257" s="49">
        <v>0</v>
      </c>
      <c r="O257" s="49">
        <v>0</v>
      </c>
      <c r="P257" s="49">
        <v>0</v>
      </c>
      <c r="Q257" s="49">
        <v>0</v>
      </c>
      <c r="R257" s="39" t="s">
        <v>29</v>
      </c>
      <c r="S257" s="40">
        <f t="shared" ref="S257:S276" si="63">IF(H257="нд","нд",G257-I257)</f>
        <v>0</v>
      </c>
      <c r="T257" s="41">
        <f t="shared" si="61"/>
        <v>0</v>
      </c>
      <c r="U257" s="42" t="str">
        <f t="shared" si="62"/>
        <v>-</v>
      </c>
      <c r="V257" s="34" t="s">
        <v>29</v>
      </c>
      <c r="X257" s="43"/>
    </row>
    <row r="258" spans="1:24" ht="39" customHeight="1" x14ac:dyDescent="0.25">
      <c r="A258" s="35" t="s">
        <v>232</v>
      </c>
      <c r="B258" s="33" t="s">
        <v>233</v>
      </c>
      <c r="C258" s="36" t="s">
        <v>28</v>
      </c>
      <c r="D258" s="49">
        <v>0</v>
      </c>
      <c r="E258" s="49">
        <v>0</v>
      </c>
      <c r="F258" s="38" t="s">
        <v>29</v>
      </c>
      <c r="G258" s="49">
        <v>0</v>
      </c>
      <c r="H258" s="49">
        <v>0</v>
      </c>
      <c r="I258" s="49">
        <v>0</v>
      </c>
      <c r="J258" s="49">
        <v>0</v>
      </c>
      <c r="K258" s="49">
        <v>0</v>
      </c>
      <c r="L258" s="49">
        <v>0</v>
      </c>
      <c r="M258" s="49">
        <v>0</v>
      </c>
      <c r="N258" s="49">
        <v>0</v>
      </c>
      <c r="O258" s="49">
        <v>0</v>
      </c>
      <c r="P258" s="49">
        <v>0</v>
      </c>
      <c r="Q258" s="49">
        <v>0</v>
      </c>
      <c r="R258" s="39" t="s">
        <v>29</v>
      </c>
      <c r="S258" s="40">
        <f t="shared" si="63"/>
        <v>0</v>
      </c>
      <c r="T258" s="41">
        <f t="shared" si="61"/>
        <v>0</v>
      </c>
      <c r="U258" s="42" t="str">
        <f t="shared" si="62"/>
        <v>-</v>
      </c>
      <c r="V258" s="34" t="s">
        <v>29</v>
      </c>
      <c r="X258" s="43"/>
    </row>
    <row r="259" spans="1:24" ht="39" customHeight="1" x14ac:dyDescent="0.25">
      <c r="A259" s="35" t="s">
        <v>234</v>
      </c>
      <c r="B259" s="33" t="s">
        <v>235</v>
      </c>
      <c r="C259" s="36" t="s">
        <v>28</v>
      </c>
      <c r="D259" s="49">
        <v>0</v>
      </c>
      <c r="E259" s="49">
        <v>0</v>
      </c>
      <c r="F259" s="38" t="s">
        <v>29</v>
      </c>
      <c r="G259" s="49">
        <v>0</v>
      </c>
      <c r="H259" s="49">
        <v>0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49">
        <v>0</v>
      </c>
      <c r="Q259" s="49">
        <v>0</v>
      </c>
      <c r="R259" s="39" t="s">
        <v>29</v>
      </c>
      <c r="S259" s="40">
        <f t="shared" si="63"/>
        <v>0</v>
      </c>
      <c r="T259" s="41">
        <f t="shared" si="61"/>
        <v>0</v>
      </c>
      <c r="U259" s="42" t="str">
        <f t="shared" si="62"/>
        <v>-</v>
      </c>
      <c r="V259" s="34" t="s">
        <v>29</v>
      </c>
      <c r="X259" s="43"/>
    </row>
    <row r="260" spans="1:24" ht="39" customHeight="1" x14ac:dyDescent="0.25">
      <c r="A260" s="35" t="s">
        <v>236</v>
      </c>
      <c r="B260" s="33" t="s">
        <v>131</v>
      </c>
      <c r="C260" s="36" t="s">
        <v>28</v>
      </c>
      <c r="D260" s="49">
        <v>0</v>
      </c>
      <c r="E260" s="49">
        <v>0</v>
      </c>
      <c r="F260" s="38" t="s">
        <v>29</v>
      </c>
      <c r="G260" s="49"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</v>
      </c>
      <c r="N260" s="49">
        <v>0</v>
      </c>
      <c r="O260" s="49">
        <v>0</v>
      </c>
      <c r="P260" s="49">
        <v>0</v>
      </c>
      <c r="Q260" s="49">
        <v>0</v>
      </c>
      <c r="R260" s="39" t="s">
        <v>29</v>
      </c>
      <c r="S260" s="40">
        <f t="shared" si="63"/>
        <v>0</v>
      </c>
      <c r="T260" s="41">
        <f t="shared" si="61"/>
        <v>0</v>
      </c>
      <c r="U260" s="42" t="str">
        <f t="shared" si="62"/>
        <v>-</v>
      </c>
      <c r="V260" s="34" t="s">
        <v>29</v>
      </c>
      <c r="X260" s="43"/>
    </row>
    <row r="261" spans="1:24" ht="39" customHeight="1" x14ac:dyDescent="0.25">
      <c r="A261" s="35" t="s">
        <v>237</v>
      </c>
      <c r="B261" s="33" t="s">
        <v>238</v>
      </c>
      <c r="C261" s="36" t="s">
        <v>28</v>
      </c>
      <c r="D261" s="49">
        <v>0</v>
      </c>
      <c r="E261" s="49">
        <v>0</v>
      </c>
      <c r="F261" s="38" t="s">
        <v>29</v>
      </c>
      <c r="G261" s="49">
        <v>0</v>
      </c>
      <c r="H261" s="49">
        <v>0</v>
      </c>
      <c r="I261" s="49">
        <v>0</v>
      </c>
      <c r="J261" s="49">
        <v>0</v>
      </c>
      <c r="K261" s="49">
        <v>0</v>
      </c>
      <c r="L261" s="49">
        <v>0</v>
      </c>
      <c r="M261" s="49">
        <v>0</v>
      </c>
      <c r="N261" s="49">
        <v>0</v>
      </c>
      <c r="O261" s="49">
        <v>0</v>
      </c>
      <c r="P261" s="49">
        <v>0</v>
      </c>
      <c r="Q261" s="49">
        <v>0</v>
      </c>
      <c r="R261" s="39" t="s">
        <v>29</v>
      </c>
      <c r="S261" s="40">
        <f t="shared" si="63"/>
        <v>0</v>
      </c>
      <c r="T261" s="41">
        <f t="shared" si="61"/>
        <v>0</v>
      </c>
      <c r="U261" s="42" t="str">
        <f t="shared" si="62"/>
        <v>-</v>
      </c>
      <c r="V261" s="34" t="s">
        <v>29</v>
      </c>
      <c r="X261" s="43"/>
    </row>
    <row r="262" spans="1:24" ht="39" customHeight="1" x14ac:dyDescent="0.25">
      <c r="A262" s="35" t="s">
        <v>239</v>
      </c>
      <c r="B262" s="33" t="s">
        <v>240</v>
      </c>
      <c r="C262" s="36" t="s">
        <v>28</v>
      </c>
      <c r="D262" s="49">
        <v>0</v>
      </c>
      <c r="E262" s="49">
        <v>0</v>
      </c>
      <c r="F262" s="38" t="s">
        <v>29</v>
      </c>
      <c r="G262" s="49">
        <v>0</v>
      </c>
      <c r="H262" s="49">
        <v>0</v>
      </c>
      <c r="I262" s="49">
        <v>0</v>
      </c>
      <c r="J262" s="49">
        <v>0</v>
      </c>
      <c r="K262" s="49">
        <v>0</v>
      </c>
      <c r="L262" s="49">
        <v>0</v>
      </c>
      <c r="M262" s="49">
        <v>0</v>
      </c>
      <c r="N262" s="49">
        <v>0</v>
      </c>
      <c r="O262" s="49">
        <v>0</v>
      </c>
      <c r="P262" s="49">
        <v>0</v>
      </c>
      <c r="Q262" s="49">
        <v>0</v>
      </c>
      <c r="R262" s="39" t="s">
        <v>29</v>
      </c>
      <c r="S262" s="40">
        <f t="shared" si="63"/>
        <v>0</v>
      </c>
      <c r="T262" s="41">
        <f t="shared" si="61"/>
        <v>0</v>
      </c>
      <c r="U262" s="42" t="str">
        <f t="shared" si="62"/>
        <v>-</v>
      </c>
      <c r="V262" s="34" t="s">
        <v>29</v>
      </c>
      <c r="X262" s="43"/>
    </row>
    <row r="263" spans="1:24" ht="39" customHeight="1" x14ac:dyDescent="0.25">
      <c r="A263" s="35" t="s">
        <v>241</v>
      </c>
      <c r="B263" s="33" t="s">
        <v>242</v>
      </c>
      <c r="C263" s="36" t="s">
        <v>28</v>
      </c>
      <c r="D263" s="49">
        <v>0</v>
      </c>
      <c r="E263" s="49">
        <v>0</v>
      </c>
      <c r="F263" s="38" t="s">
        <v>29</v>
      </c>
      <c r="G263" s="49"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49">
        <v>0</v>
      </c>
      <c r="O263" s="49">
        <v>0</v>
      </c>
      <c r="P263" s="49">
        <v>0</v>
      </c>
      <c r="Q263" s="49">
        <v>0</v>
      </c>
      <c r="R263" s="39" t="s">
        <v>29</v>
      </c>
      <c r="S263" s="40">
        <f t="shared" si="63"/>
        <v>0</v>
      </c>
      <c r="T263" s="41">
        <f t="shared" si="61"/>
        <v>0</v>
      </c>
      <c r="U263" s="42" t="str">
        <f t="shared" si="62"/>
        <v>-</v>
      </c>
      <c r="V263" s="34" t="s">
        <v>29</v>
      </c>
      <c r="X263" s="43"/>
    </row>
    <row r="264" spans="1:24" ht="39" customHeight="1" x14ac:dyDescent="0.25">
      <c r="A264" s="35" t="s">
        <v>243</v>
      </c>
      <c r="B264" s="33" t="s">
        <v>244</v>
      </c>
      <c r="C264" s="36" t="s">
        <v>28</v>
      </c>
      <c r="D264" s="49">
        <v>0</v>
      </c>
      <c r="E264" s="49">
        <v>0</v>
      </c>
      <c r="F264" s="38" t="s">
        <v>29</v>
      </c>
      <c r="G264" s="49">
        <v>0</v>
      </c>
      <c r="H264" s="49">
        <v>0</v>
      </c>
      <c r="I264" s="49">
        <v>0</v>
      </c>
      <c r="J264" s="49">
        <v>0</v>
      </c>
      <c r="K264" s="49">
        <v>0</v>
      </c>
      <c r="L264" s="49">
        <v>0</v>
      </c>
      <c r="M264" s="49">
        <v>0</v>
      </c>
      <c r="N264" s="49">
        <v>0</v>
      </c>
      <c r="O264" s="49">
        <v>0</v>
      </c>
      <c r="P264" s="49">
        <v>0</v>
      </c>
      <c r="Q264" s="49">
        <v>0</v>
      </c>
      <c r="R264" s="39" t="s">
        <v>29</v>
      </c>
      <c r="S264" s="40">
        <f t="shared" si="63"/>
        <v>0</v>
      </c>
      <c r="T264" s="41">
        <f t="shared" si="61"/>
        <v>0</v>
      </c>
      <c r="U264" s="42" t="str">
        <f t="shared" si="62"/>
        <v>-</v>
      </c>
      <c r="V264" s="34" t="s">
        <v>29</v>
      </c>
      <c r="X264" s="43"/>
    </row>
    <row r="265" spans="1:24" ht="39" customHeight="1" x14ac:dyDescent="0.25">
      <c r="A265" s="35" t="s">
        <v>245</v>
      </c>
      <c r="B265" s="33" t="s">
        <v>246</v>
      </c>
      <c r="C265" s="36" t="s">
        <v>28</v>
      </c>
      <c r="D265" s="49">
        <v>0</v>
      </c>
      <c r="E265" s="49">
        <v>0</v>
      </c>
      <c r="F265" s="38" t="s">
        <v>29</v>
      </c>
      <c r="G265" s="49">
        <v>0</v>
      </c>
      <c r="H265" s="49">
        <v>0</v>
      </c>
      <c r="I265" s="49">
        <v>0</v>
      </c>
      <c r="J265" s="49">
        <v>0</v>
      </c>
      <c r="K265" s="49">
        <v>0</v>
      </c>
      <c r="L265" s="49">
        <v>0</v>
      </c>
      <c r="M265" s="49">
        <v>0</v>
      </c>
      <c r="N265" s="49">
        <v>0</v>
      </c>
      <c r="O265" s="49">
        <v>0</v>
      </c>
      <c r="P265" s="49">
        <v>0</v>
      </c>
      <c r="Q265" s="49">
        <v>0</v>
      </c>
      <c r="R265" s="39" t="s">
        <v>29</v>
      </c>
      <c r="S265" s="40">
        <f t="shared" si="63"/>
        <v>0</v>
      </c>
      <c r="T265" s="41">
        <f t="shared" si="61"/>
        <v>0</v>
      </c>
      <c r="U265" s="42" t="str">
        <f t="shared" si="62"/>
        <v>-</v>
      </c>
      <c r="V265" s="34" t="s">
        <v>29</v>
      </c>
      <c r="X265" s="43"/>
    </row>
    <row r="266" spans="1:24" ht="39" customHeight="1" x14ac:dyDescent="0.25">
      <c r="A266" s="35" t="s">
        <v>247</v>
      </c>
      <c r="B266" s="33" t="s">
        <v>248</v>
      </c>
      <c r="C266" s="36" t="s">
        <v>28</v>
      </c>
      <c r="D266" s="49">
        <v>0</v>
      </c>
      <c r="E266" s="49">
        <v>0</v>
      </c>
      <c r="F266" s="38" t="s">
        <v>29</v>
      </c>
      <c r="G266" s="49">
        <v>0</v>
      </c>
      <c r="H266" s="49">
        <v>0</v>
      </c>
      <c r="I266" s="49">
        <v>0</v>
      </c>
      <c r="J266" s="49">
        <v>0</v>
      </c>
      <c r="K266" s="49">
        <v>0</v>
      </c>
      <c r="L266" s="49">
        <v>0</v>
      </c>
      <c r="M266" s="49">
        <v>0</v>
      </c>
      <c r="N266" s="49">
        <v>0</v>
      </c>
      <c r="O266" s="49">
        <v>0</v>
      </c>
      <c r="P266" s="49">
        <v>0</v>
      </c>
      <c r="Q266" s="49">
        <v>0</v>
      </c>
      <c r="R266" s="39" t="s">
        <v>29</v>
      </c>
      <c r="S266" s="40">
        <f t="shared" si="63"/>
        <v>0</v>
      </c>
      <c r="T266" s="41">
        <f t="shared" si="61"/>
        <v>0</v>
      </c>
      <c r="U266" s="42" t="str">
        <f t="shared" si="62"/>
        <v>-</v>
      </c>
      <c r="V266" s="34" t="s">
        <v>29</v>
      </c>
      <c r="X266" s="43"/>
    </row>
    <row r="267" spans="1:24" ht="39" customHeight="1" x14ac:dyDescent="0.25">
      <c r="A267" s="35" t="s">
        <v>249</v>
      </c>
      <c r="B267" s="33" t="s">
        <v>250</v>
      </c>
      <c r="C267" s="36" t="s">
        <v>28</v>
      </c>
      <c r="D267" s="49">
        <v>0</v>
      </c>
      <c r="E267" s="49">
        <v>0</v>
      </c>
      <c r="F267" s="38" t="s">
        <v>29</v>
      </c>
      <c r="G267" s="49">
        <v>0</v>
      </c>
      <c r="H267" s="49">
        <v>0</v>
      </c>
      <c r="I267" s="49">
        <v>0</v>
      </c>
      <c r="J267" s="49">
        <v>0</v>
      </c>
      <c r="K267" s="49">
        <v>0</v>
      </c>
      <c r="L267" s="49">
        <v>0</v>
      </c>
      <c r="M267" s="49">
        <v>0</v>
      </c>
      <c r="N267" s="49">
        <v>0</v>
      </c>
      <c r="O267" s="49">
        <v>0</v>
      </c>
      <c r="P267" s="49">
        <v>0</v>
      </c>
      <c r="Q267" s="49">
        <v>0</v>
      </c>
      <c r="R267" s="39" t="s">
        <v>29</v>
      </c>
      <c r="S267" s="40">
        <f t="shared" si="63"/>
        <v>0</v>
      </c>
      <c r="T267" s="41">
        <f t="shared" si="61"/>
        <v>0</v>
      </c>
      <c r="U267" s="42" t="str">
        <f t="shared" si="62"/>
        <v>-</v>
      </c>
      <c r="V267" s="34" t="s">
        <v>29</v>
      </c>
      <c r="X267" s="43"/>
    </row>
    <row r="268" spans="1:24" ht="39" customHeight="1" x14ac:dyDescent="0.25">
      <c r="A268" s="35" t="s">
        <v>251</v>
      </c>
      <c r="B268" s="33" t="s">
        <v>252</v>
      </c>
      <c r="C268" s="36" t="s">
        <v>28</v>
      </c>
      <c r="D268" s="49">
        <v>0</v>
      </c>
      <c r="E268" s="49">
        <v>0</v>
      </c>
      <c r="F268" s="38" t="s">
        <v>29</v>
      </c>
      <c r="G268" s="49">
        <v>0</v>
      </c>
      <c r="H268" s="49">
        <v>0</v>
      </c>
      <c r="I268" s="49">
        <v>0</v>
      </c>
      <c r="J268" s="49">
        <v>0</v>
      </c>
      <c r="K268" s="49">
        <v>0</v>
      </c>
      <c r="L268" s="49">
        <v>0</v>
      </c>
      <c r="M268" s="49">
        <v>0</v>
      </c>
      <c r="N268" s="49">
        <v>0</v>
      </c>
      <c r="O268" s="49">
        <v>0</v>
      </c>
      <c r="P268" s="49">
        <v>0</v>
      </c>
      <c r="Q268" s="49">
        <v>0</v>
      </c>
      <c r="R268" s="39" t="s">
        <v>29</v>
      </c>
      <c r="S268" s="40">
        <f t="shared" si="63"/>
        <v>0</v>
      </c>
      <c r="T268" s="41">
        <f t="shared" si="61"/>
        <v>0</v>
      </c>
      <c r="U268" s="42" t="str">
        <f t="shared" si="62"/>
        <v>-</v>
      </c>
      <c r="V268" s="34" t="s">
        <v>29</v>
      </c>
      <c r="X268" s="43"/>
    </row>
    <row r="269" spans="1:24" ht="39" customHeight="1" x14ac:dyDescent="0.25">
      <c r="A269" s="35" t="s">
        <v>253</v>
      </c>
      <c r="B269" s="33" t="s">
        <v>254</v>
      </c>
      <c r="C269" s="36" t="s">
        <v>28</v>
      </c>
      <c r="D269" s="49">
        <v>0</v>
      </c>
      <c r="E269" s="49">
        <v>0</v>
      </c>
      <c r="F269" s="38" t="s">
        <v>29</v>
      </c>
      <c r="G269" s="49">
        <v>0</v>
      </c>
      <c r="H269" s="49">
        <v>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49">
        <v>0</v>
      </c>
      <c r="O269" s="49">
        <v>0</v>
      </c>
      <c r="P269" s="49">
        <v>0</v>
      </c>
      <c r="Q269" s="49">
        <v>0</v>
      </c>
      <c r="R269" s="39" t="s">
        <v>29</v>
      </c>
      <c r="S269" s="40">
        <f t="shared" si="63"/>
        <v>0</v>
      </c>
      <c r="T269" s="41">
        <f t="shared" si="61"/>
        <v>0</v>
      </c>
      <c r="U269" s="42" t="str">
        <f t="shared" si="62"/>
        <v>-</v>
      </c>
      <c r="V269" s="34" t="s">
        <v>29</v>
      </c>
      <c r="X269" s="43"/>
    </row>
    <row r="270" spans="1:24" ht="39" customHeight="1" x14ac:dyDescent="0.25">
      <c r="A270" s="35" t="s">
        <v>255</v>
      </c>
      <c r="B270" s="33" t="s">
        <v>256</v>
      </c>
      <c r="C270" s="36" t="s">
        <v>28</v>
      </c>
      <c r="D270" s="49">
        <v>0</v>
      </c>
      <c r="E270" s="49">
        <v>0</v>
      </c>
      <c r="F270" s="38" t="s">
        <v>29</v>
      </c>
      <c r="G270" s="49"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</v>
      </c>
      <c r="N270" s="49">
        <v>0</v>
      </c>
      <c r="O270" s="49">
        <v>0</v>
      </c>
      <c r="P270" s="49">
        <v>0</v>
      </c>
      <c r="Q270" s="49">
        <v>0</v>
      </c>
      <c r="R270" s="39" t="s">
        <v>29</v>
      </c>
      <c r="S270" s="40">
        <f t="shared" si="63"/>
        <v>0</v>
      </c>
      <c r="T270" s="41">
        <f t="shared" si="61"/>
        <v>0</v>
      </c>
      <c r="U270" s="42" t="str">
        <f t="shared" si="62"/>
        <v>-</v>
      </c>
      <c r="V270" s="34" t="s">
        <v>29</v>
      </c>
      <c r="X270" s="43"/>
    </row>
    <row r="271" spans="1:24" ht="39" customHeight="1" x14ac:dyDescent="0.25">
      <c r="A271" s="35" t="s">
        <v>257</v>
      </c>
      <c r="B271" s="33" t="s">
        <v>142</v>
      </c>
      <c r="C271" s="36" t="s">
        <v>28</v>
      </c>
      <c r="D271" s="49">
        <v>0</v>
      </c>
      <c r="E271" s="49">
        <v>0</v>
      </c>
      <c r="F271" s="38" t="s">
        <v>29</v>
      </c>
      <c r="G271" s="49"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49">
        <v>0</v>
      </c>
      <c r="O271" s="49">
        <v>0</v>
      </c>
      <c r="P271" s="49">
        <v>0</v>
      </c>
      <c r="Q271" s="49">
        <v>0</v>
      </c>
      <c r="R271" s="39" t="s">
        <v>29</v>
      </c>
      <c r="S271" s="40">
        <f t="shared" si="63"/>
        <v>0</v>
      </c>
      <c r="T271" s="41">
        <f t="shared" si="61"/>
        <v>0</v>
      </c>
      <c r="U271" s="42" t="str">
        <f t="shared" si="62"/>
        <v>-</v>
      </c>
      <c r="V271" s="34" t="s">
        <v>29</v>
      </c>
      <c r="X271" s="43"/>
    </row>
    <row r="272" spans="1:24" ht="39" customHeight="1" x14ac:dyDescent="0.25">
      <c r="A272" s="35" t="s">
        <v>258</v>
      </c>
      <c r="B272" s="33" t="s">
        <v>144</v>
      </c>
      <c r="C272" s="36" t="s">
        <v>28</v>
      </c>
      <c r="D272" s="49">
        <f>SUM(D273:D275)</f>
        <v>0</v>
      </c>
      <c r="E272" s="49">
        <f>SUM(E273:E275)</f>
        <v>0</v>
      </c>
      <c r="F272" s="38" t="s">
        <v>29</v>
      </c>
      <c r="G272" s="49">
        <f t="shared" ref="G272:Q272" si="64">SUM(G273:G275)</f>
        <v>251.73672375233721</v>
      </c>
      <c r="H272" s="49">
        <f t="shared" si="64"/>
        <v>36.783824324963661</v>
      </c>
      <c r="I272" s="49">
        <f t="shared" si="64"/>
        <v>0</v>
      </c>
      <c r="J272" s="49">
        <f t="shared" si="64"/>
        <v>0</v>
      </c>
      <c r="K272" s="49">
        <f t="shared" si="64"/>
        <v>0</v>
      </c>
      <c r="L272" s="49">
        <f t="shared" si="64"/>
        <v>0</v>
      </c>
      <c r="M272" s="49">
        <f t="shared" si="64"/>
        <v>0</v>
      </c>
      <c r="N272" s="49">
        <f t="shared" si="64"/>
        <v>36.783824324963661</v>
      </c>
      <c r="O272" s="49">
        <f t="shared" si="64"/>
        <v>0</v>
      </c>
      <c r="P272" s="49">
        <f t="shared" si="64"/>
        <v>0</v>
      </c>
      <c r="Q272" s="49">
        <f t="shared" si="64"/>
        <v>0</v>
      </c>
      <c r="R272" s="39" t="s">
        <v>29</v>
      </c>
      <c r="S272" s="40">
        <f t="shared" si="63"/>
        <v>251.73672375233721</v>
      </c>
      <c r="T272" s="41">
        <f t="shared" si="61"/>
        <v>0</v>
      </c>
      <c r="U272" s="42" t="str">
        <f t="shared" si="62"/>
        <v>-</v>
      </c>
      <c r="V272" s="34" t="s">
        <v>29</v>
      </c>
      <c r="X272" s="43"/>
    </row>
    <row r="273" spans="1:24" ht="96.75" customHeight="1" x14ac:dyDescent="0.25">
      <c r="A273" s="35" t="s">
        <v>258</v>
      </c>
      <c r="B273" s="33" t="s">
        <v>526</v>
      </c>
      <c r="C273" s="36" t="s">
        <v>527</v>
      </c>
      <c r="D273" s="38" t="s">
        <v>29</v>
      </c>
      <c r="E273" s="38">
        <v>0</v>
      </c>
      <c r="F273" s="38" t="s">
        <v>29</v>
      </c>
      <c r="G273" s="38">
        <v>219.39790409964507</v>
      </c>
      <c r="H273" s="40">
        <f>IF(J273="нд","нд",(J273+L273+N273+P273))</f>
        <v>31.8942356437779</v>
      </c>
      <c r="I273" s="38">
        <f>K273+M273+O273+Q273</f>
        <v>0</v>
      </c>
      <c r="J273" s="38">
        <v>0</v>
      </c>
      <c r="K273" s="38">
        <v>0</v>
      </c>
      <c r="L273" s="38">
        <v>0</v>
      </c>
      <c r="M273" s="38">
        <v>0</v>
      </c>
      <c r="N273" s="38">
        <v>31.8942356437779</v>
      </c>
      <c r="O273" s="38">
        <v>0</v>
      </c>
      <c r="P273" s="38">
        <v>0</v>
      </c>
      <c r="Q273" s="38">
        <v>0</v>
      </c>
      <c r="R273" s="39" t="s">
        <v>29</v>
      </c>
      <c r="S273" s="40">
        <f>IF(H273="нд","нд",G273-I273)</f>
        <v>219.39790409964507</v>
      </c>
      <c r="T273" s="41">
        <f t="shared" si="61"/>
        <v>0</v>
      </c>
      <c r="U273" s="42" t="str">
        <f t="shared" si="62"/>
        <v>-</v>
      </c>
      <c r="V273" s="34" t="s">
        <v>29</v>
      </c>
      <c r="X273" s="43"/>
    </row>
    <row r="274" spans="1:24" ht="85.5" customHeight="1" x14ac:dyDescent="0.25">
      <c r="A274" s="35" t="s">
        <v>258</v>
      </c>
      <c r="B274" s="33" t="s">
        <v>528</v>
      </c>
      <c r="C274" s="36" t="s">
        <v>529</v>
      </c>
      <c r="D274" s="38" t="s">
        <v>29</v>
      </c>
      <c r="E274" s="38">
        <v>0</v>
      </c>
      <c r="F274" s="38" t="s">
        <v>29</v>
      </c>
      <c r="G274" s="38">
        <v>11.572452240416901</v>
      </c>
      <c r="H274" s="40">
        <f t="shared" ref="H274:H275" si="65">IF(J274="нд","нд",(J274+L274+N274+P274))</f>
        <v>1.6887127906383201</v>
      </c>
      <c r="I274" s="38">
        <f t="shared" ref="I274:I275" si="66">K274+M274+O274+Q274</f>
        <v>0</v>
      </c>
      <c r="J274" s="38">
        <v>0</v>
      </c>
      <c r="K274" s="38">
        <v>0</v>
      </c>
      <c r="L274" s="38">
        <v>0</v>
      </c>
      <c r="M274" s="38">
        <v>0</v>
      </c>
      <c r="N274" s="38">
        <v>1.6887127906383201</v>
      </c>
      <c r="O274" s="38">
        <v>0</v>
      </c>
      <c r="P274" s="38">
        <v>0</v>
      </c>
      <c r="Q274" s="38">
        <v>0</v>
      </c>
      <c r="R274" s="39" t="s">
        <v>29</v>
      </c>
      <c r="S274" s="40">
        <f t="shared" ref="S274:S275" si="67">IF(H274="нд","нд",G274-I274)</f>
        <v>11.572452240416901</v>
      </c>
      <c r="T274" s="41">
        <f t="shared" si="61"/>
        <v>0</v>
      </c>
      <c r="U274" s="42" t="str">
        <f t="shared" si="62"/>
        <v>-</v>
      </c>
      <c r="V274" s="34" t="s">
        <v>29</v>
      </c>
      <c r="X274" s="43"/>
    </row>
    <row r="275" spans="1:24" ht="90" customHeight="1" x14ac:dyDescent="0.25">
      <c r="A275" s="35" t="s">
        <v>258</v>
      </c>
      <c r="B275" s="33" t="s">
        <v>530</v>
      </c>
      <c r="C275" s="36" t="s">
        <v>531</v>
      </c>
      <c r="D275" s="38" t="s">
        <v>29</v>
      </c>
      <c r="E275" s="38">
        <v>0</v>
      </c>
      <c r="F275" s="38" t="s">
        <v>29</v>
      </c>
      <c r="G275" s="38">
        <v>20.766367412275237</v>
      </c>
      <c r="H275" s="40">
        <f t="shared" si="65"/>
        <v>3.2008758905474402</v>
      </c>
      <c r="I275" s="38">
        <f t="shared" si="66"/>
        <v>0</v>
      </c>
      <c r="J275" s="38">
        <v>0</v>
      </c>
      <c r="K275" s="38">
        <v>0</v>
      </c>
      <c r="L275" s="38">
        <v>0</v>
      </c>
      <c r="M275" s="38">
        <v>0</v>
      </c>
      <c r="N275" s="38">
        <v>3.2008758905474402</v>
      </c>
      <c r="O275" s="38">
        <v>0</v>
      </c>
      <c r="P275" s="38">
        <v>0</v>
      </c>
      <c r="Q275" s="38">
        <v>0</v>
      </c>
      <c r="R275" s="39" t="s">
        <v>29</v>
      </c>
      <c r="S275" s="40">
        <f t="shared" si="67"/>
        <v>20.766367412275237</v>
      </c>
      <c r="T275" s="41">
        <f t="shared" si="61"/>
        <v>0</v>
      </c>
      <c r="U275" s="42" t="str">
        <f t="shared" si="62"/>
        <v>-</v>
      </c>
      <c r="V275" s="34" t="s">
        <v>29</v>
      </c>
      <c r="X275" s="43"/>
    </row>
    <row r="276" spans="1:24" ht="39" customHeight="1" x14ac:dyDescent="0.25">
      <c r="A276" s="35" t="s">
        <v>259</v>
      </c>
      <c r="B276" s="33" t="s">
        <v>260</v>
      </c>
      <c r="C276" s="36" t="s">
        <v>28</v>
      </c>
      <c r="D276" s="38">
        <v>0</v>
      </c>
      <c r="E276" s="38">
        <v>0</v>
      </c>
      <c r="F276" s="38" t="s">
        <v>29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38">
        <v>0</v>
      </c>
      <c r="O276" s="38">
        <v>0</v>
      </c>
      <c r="P276" s="38">
        <v>0</v>
      </c>
      <c r="Q276" s="38">
        <v>0</v>
      </c>
      <c r="R276" s="39" t="s">
        <v>29</v>
      </c>
      <c r="S276" s="40">
        <f t="shared" si="63"/>
        <v>0</v>
      </c>
      <c r="T276" s="41">
        <f t="shared" si="61"/>
        <v>0</v>
      </c>
      <c r="U276" s="42" t="str">
        <f t="shared" si="62"/>
        <v>-</v>
      </c>
      <c r="V276" s="34" t="s">
        <v>29</v>
      </c>
      <c r="X276" s="43"/>
    </row>
    <row r="277" spans="1:24" s="5" customFormat="1" x14ac:dyDescent="0.25">
      <c r="A277" s="50"/>
      <c r="B277" s="51"/>
      <c r="C277" s="52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53"/>
      <c r="S277" s="54"/>
      <c r="T277" s="54"/>
      <c r="U277" s="55"/>
      <c r="V277" s="56"/>
    </row>
    <row r="278" spans="1:24" s="5" customFormat="1" x14ac:dyDescent="0.25">
      <c r="A278" s="57"/>
      <c r="B278" s="58"/>
      <c r="C278" s="58"/>
      <c r="D278" s="56"/>
      <c r="E278" s="56"/>
      <c r="F278" s="56"/>
      <c r="G278" s="59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60"/>
      <c r="U278" s="56"/>
      <c r="V278" s="29"/>
    </row>
    <row r="279" spans="1:24" x14ac:dyDescent="0.25">
      <c r="A279" s="81" t="s">
        <v>261</v>
      </c>
      <c r="B279" s="81"/>
      <c r="C279" s="61"/>
      <c r="D279" s="61"/>
      <c r="E279" s="62"/>
      <c r="F279" s="61"/>
      <c r="G279" s="61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3"/>
      <c r="V279" s="64"/>
    </row>
    <row r="280" spans="1:24" x14ac:dyDescent="0.25">
      <c r="A280" s="57"/>
      <c r="B280" s="65" t="s">
        <v>262</v>
      </c>
      <c r="C280" s="29"/>
      <c r="D280" s="29"/>
      <c r="E280" s="62"/>
      <c r="F280" s="29"/>
      <c r="G280" s="29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4"/>
    </row>
    <row r="281" spans="1:24" x14ac:dyDescent="0.25">
      <c r="A281" s="57">
        <v>1</v>
      </c>
      <c r="B281" s="65" t="s">
        <v>263</v>
      </c>
      <c r="C281" s="65"/>
      <c r="D281" s="65"/>
      <c r="E281" s="62"/>
      <c r="F281" s="65"/>
      <c r="G281" s="65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4"/>
    </row>
    <row r="282" spans="1:24" x14ac:dyDescent="0.25">
      <c r="A282" s="57">
        <v>2</v>
      </c>
      <c r="B282" s="65" t="s">
        <v>264</v>
      </c>
      <c r="C282" s="65"/>
      <c r="D282" s="65"/>
      <c r="E282" s="62"/>
      <c r="F282" s="65"/>
      <c r="G282" s="65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4"/>
    </row>
    <row r="283" spans="1:24" x14ac:dyDescent="0.25">
      <c r="A283" s="57" t="s">
        <v>265</v>
      </c>
      <c r="B283" s="65"/>
      <c r="C283" s="29"/>
      <c r="D283" s="29"/>
      <c r="E283" s="62"/>
      <c r="F283" s="29"/>
      <c r="G283" s="29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6"/>
      <c r="U283" s="56"/>
      <c r="V283" s="64"/>
    </row>
    <row r="284" spans="1:24" x14ac:dyDescent="0.25">
      <c r="A284" s="67"/>
      <c r="B284" s="68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70"/>
      <c r="U284" s="69"/>
      <c r="V284" s="69"/>
    </row>
    <row r="285" spans="1:24" x14ac:dyDescent="0.25">
      <c r="A285" s="67"/>
      <c r="B285" s="68" t="s">
        <v>266</v>
      </c>
      <c r="C285" s="68"/>
      <c r="D285" s="68"/>
      <c r="E285" s="68"/>
      <c r="F285" s="68"/>
      <c r="G285" s="68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70"/>
      <c r="U285" s="69"/>
      <c r="V285" s="69"/>
    </row>
    <row r="286" spans="1:24" x14ac:dyDescent="0.25">
      <c r="A286" s="67"/>
      <c r="B286" s="82" t="s">
        <v>267</v>
      </c>
      <c r="C286" s="82"/>
      <c r="D286" s="82"/>
      <c r="E286" s="82"/>
      <c r="F286" s="82"/>
      <c r="G286" s="82"/>
      <c r="H286" s="82"/>
      <c r="I286" s="82"/>
      <c r="J286" s="82"/>
      <c r="K286" s="69"/>
      <c r="L286" s="69"/>
      <c r="M286" s="69"/>
      <c r="N286" s="69"/>
      <c r="O286" s="69"/>
      <c r="P286" s="69"/>
      <c r="Q286" s="69"/>
      <c r="R286" s="69"/>
      <c r="S286" s="69"/>
      <c r="T286" s="70"/>
      <c r="U286" s="69"/>
      <c r="V286" s="69"/>
    </row>
    <row r="287" spans="1:24" ht="25.5" customHeight="1" x14ac:dyDescent="0.25">
      <c r="A287" s="67"/>
      <c r="B287" s="2" t="s">
        <v>268</v>
      </c>
      <c r="M287" s="69"/>
      <c r="N287" s="69"/>
      <c r="O287" s="69"/>
      <c r="P287" s="69"/>
      <c r="Q287" s="69"/>
      <c r="R287" s="69"/>
      <c r="S287" s="69"/>
      <c r="T287" s="70"/>
      <c r="U287" s="69"/>
      <c r="V287" s="69"/>
    </row>
    <row r="288" spans="1:24" ht="25.5" customHeight="1" x14ac:dyDescent="0.25">
      <c r="A288" s="67"/>
      <c r="M288" s="69"/>
      <c r="N288" s="69"/>
      <c r="O288" s="69"/>
      <c r="P288" s="69"/>
      <c r="Q288" s="69"/>
      <c r="R288" s="69"/>
      <c r="S288" s="69"/>
      <c r="T288" s="70"/>
      <c r="U288" s="69"/>
      <c r="V288" s="69"/>
    </row>
    <row r="289" spans="1:22" ht="25.5" customHeight="1" x14ac:dyDescent="0.25">
      <c r="A289" s="67"/>
      <c r="B289" s="83" t="s">
        <v>269</v>
      </c>
      <c r="C289" s="83"/>
      <c r="D289" s="83"/>
      <c r="E289" s="83"/>
      <c r="F289" s="83"/>
      <c r="G289" s="83"/>
      <c r="H289" s="83"/>
      <c r="I289" s="83"/>
      <c r="J289" s="83"/>
      <c r="K289" s="83"/>
      <c r="L289" s="83"/>
      <c r="M289" s="69"/>
      <c r="N289" s="69"/>
      <c r="O289" s="69"/>
      <c r="P289" s="69"/>
      <c r="Q289" s="69"/>
      <c r="R289" s="69"/>
      <c r="S289" s="69"/>
      <c r="T289" s="70"/>
      <c r="U289" s="69"/>
      <c r="V289" s="69"/>
    </row>
    <row r="290" spans="1:22" ht="25.5" customHeight="1" x14ac:dyDescent="0.25">
      <c r="A290" s="67"/>
      <c r="B290" s="71"/>
      <c r="C290" s="5"/>
      <c r="D290" s="5"/>
      <c r="E290" s="5"/>
      <c r="F290" s="5"/>
      <c r="G290" s="5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70"/>
      <c r="U290" s="69"/>
      <c r="V290" s="69"/>
    </row>
    <row r="291" spans="1:22" ht="25.5" customHeight="1" x14ac:dyDescent="0.25">
      <c r="A291" s="67"/>
      <c r="B291" s="68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70"/>
      <c r="U291" s="69"/>
      <c r="V291" s="69"/>
    </row>
    <row r="292" spans="1:22" ht="25.5" customHeight="1" x14ac:dyDescent="0.25">
      <c r="A292" s="72"/>
    </row>
    <row r="293" spans="1:22" ht="25.5" customHeight="1" x14ac:dyDescent="0.25">
      <c r="A293" s="74"/>
      <c r="K293" s="75"/>
      <c r="L293" s="75"/>
      <c r="M293" s="75"/>
    </row>
    <row r="294" spans="1:22" ht="25.5" customHeight="1" x14ac:dyDescent="0.3">
      <c r="B294" s="76"/>
      <c r="C294" s="77"/>
      <c r="D294" s="77"/>
      <c r="E294" s="77"/>
      <c r="F294" s="77"/>
      <c r="G294" s="77"/>
      <c r="H294" s="78"/>
      <c r="K294" s="79"/>
      <c r="M294" s="79"/>
      <c r="N294" s="79"/>
      <c r="O294" s="79"/>
      <c r="Q294" s="75"/>
      <c r="R294" s="75"/>
      <c r="S294" s="75"/>
      <c r="U294" s="75"/>
      <c r="V294" s="75"/>
    </row>
    <row r="295" spans="1:22" ht="25.5" customHeight="1" x14ac:dyDescent="0.25"/>
    <row r="296" spans="1:22" ht="25.5" customHeight="1" x14ac:dyDescent="0.25"/>
    <row r="297" spans="1:22" ht="25.5" customHeight="1" x14ac:dyDescent="0.25"/>
    <row r="298" spans="1:22" ht="25.5" customHeight="1" x14ac:dyDescent="0.25"/>
    <row r="299" spans="1:22" ht="25.5" customHeight="1" x14ac:dyDescent="0.25"/>
    <row r="300" spans="1:22" ht="25.5" customHeight="1" x14ac:dyDescent="0.25"/>
    <row r="301" spans="1:22" ht="25.5" customHeight="1" x14ac:dyDescent="0.25"/>
    <row r="302" spans="1:22" ht="25.5" customHeight="1" x14ac:dyDescent="0.25"/>
    <row r="303" spans="1:22" ht="25.5" customHeight="1" x14ac:dyDescent="0.25"/>
    <row r="304" spans="1:22" ht="25.5" customHeight="1" x14ac:dyDescent="0.25"/>
    <row r="305" ht="25.5" customHeight="1" x14ac:dyDescent="0.25"/>
    <row r="306" ht="25.5" customHeight="1" x14ac:dyDescent="0.25"/>
    <row r="307" ht="25.5" customHeight="1" x14ac:dyDescent="0.25"/>
    <row r="308" ht="25.5" customHeight="1" x14ac:dyDescent="0.25"/>
    <row r="309" ht="25.5" customHeight="1" x14ac:dyDescent="0.25"/>
    <row r="310" ht="25.5" customHeight="1" x14ac:dyDescent="0.25"/>
    <row r="311" ht="25.5" customHeight="1" x14ac:dyDescent="0.25"/>
    <row r="312" ht="25.5" customHeight="1" x14ac:dyDescent="0.25"/>
    <row r="313" ht="25.5" customHeight="1" x14ac:dyDescent="0.25"/>
    <row r="314" ht="25.5" customHeight="1" x14ac:dyDescent="0.25"/>
    <row r="315" ht="25.5" customHeight="1" x14ac:dyDescent="0.25"/>
    <row r="316" ht="25.5" customHeight="1" x14ac:dyDescent="0.25"/>
    <row r="317" ht="25.5" customHeight="1" x14ac:dyDescent="0.25"/>
    <row r="318" ht="25.5" customHeight="1" x14ac:dyDescent="0.25"/>
    <row r="319" ht="25.5" customHeight="1" x14ac:dyDescent="0.25"/>
    <row r="320" ht="25.5" customHeight="1" x14ac:dyDescent="0.25"/>
    <row r="321" ht="25.5" customHeight="1" x14ac:dyDescent="0.25"/>
    <row r="322" ht="25.5" customHeight="1" x14ac:dyDescent="0.25"/>
    <row r="323" ht="25.5" customHeight="1" x14ac:dyDescent="0.25"/>
    <row r="324" ht="25.5" customHeight="1" x14ac:dyDescent="0.25"/>
  </sheetData>
  <mergeCells count="30">
    <mergeCell ref="A12:V12"/>
    <mergeCell ref="A4:V4"/>
    <mergeCell ref="A5:V5"/>
    <mergeCell ref="A7:V7"/>
    <mergeCell ref="A8:V8"/>
    <mergeCell ref="A10:V10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S21:S23"/>
    <mergeCell ref="A279:B279"/>
    <mergeCell ref="B286:J286"/>
    <mergeCell ref="B289:L289"/>
    <mergeCell ref="T20:U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2023-08-11T14:31:39Z</dcterms:created>
  <dcterms:modified xsi:type="dcterms:W3CDTF">2023-08-14T05:49:53Z</dcterms:modified>
</cp:coreProperties>
</file>